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320" firstSheet="1" activeTab="1"/>
  </bookViews>
  <sheets>
    <sheet name="tabulador de  diario 2018" sheetId="15" r:id="rId1"/>
    <sheet name="TABULADORS_D_I_2018" sheetId="11" r:id="rId2"/>
    <sheet name="Hoja1" sheetId="12" state="hidden" r:id="rId3"/>
    <sheet name="DESPENSA,ESTIM,COMP.DEUDAS CONV" sheetId="14" r:id="rId4"/>
    <sheet name="Hoja2" sheetId="13" state="hidden" r:id="rId5"/>
  </sheets>
  <definedNames>
    <definedName name="_xlnm.Print_Area" localSheetId="3">'DESPENSA,ESTIM,COMP.DEUDAS CONV'!$A$1:$F$68</definedName>
    <definedName name="_xlnm.Print_Area" localSheetId="1">TABULADORS_D_I_2018!$A$1:$O$120</definedName>
  </definedNames>
  <calcPr calcId="162913"/>
</workbook>
</file>

<file path=xl/calcChain.xml><?xml version="1.0" encoding="utf-8"?>
<calcChain xmlns="http://schemas.openxmlformats.org/spreadsheetml/2006/main">
  <c r="C113" i="15" l="1"/>
  <c r="C111" i="15"/>
  <c r="C109" i="15"/>
  <c r="C107" i="15"/>
  <c r="C105" i="15"/>
  <c r="C103" i="15"/>
  <c r="C101" i="15"/>
  <c r="C99" i="15"/>
  <c r="C98" i="15"/>
  <c r="C97" i="15"/>
  <c r="C95" i="15"/>
  <c r="C94" i="15"/>
  <c r="C93" i="15"/>
  <c r="C79" i="15"/>
  <c r="C68" i="15"/>
  <c r="C67" i="15"/>
  <c r="C66" i="15"/>
  <c r="C64" i="15"/>
  <c r="C63" i="15"/>
  <c r="C62" i="15"/>
  <c r="C46" i="15"/>
  <c r="C45" i="15"/>
  <c r="C44" i="15"/>
  <c r="C35" i="15"/>
  <c r="C34" i="15"/>
  <c r="C33" i="15"/>
  <c r="C31" i="15"/>
  <c r="C29" i="15"/>
  <c r="C27" i="15"/>
  <c r="C25" i="15"/>
  <c r="C15" i="15"/>
  <c r="E109" i="15" l="1"/>
  <c r="D109" i="15"/>
  <c r="D113" i="15" l="1"/>
  <c r="E113" i="15" s="1"/>
  <c r="D111" i="15"/>
  <c r="E111" i="15" s="1"/>
  <c r="D107" i="15"/>
  <c r="E107" i="15" s="1"/>
  <c r="D105" i="15"/>
  <c r="E105" i="15" s="1"/>
  <c r="D103" i="15"/>
  <c r="E103" i="15" s="1"/>
  <c r="D101" i="15"/>
  <c r="E101" i="15" s="1"/>
  <c r="D99" i="15"/>
  <c r="E99" i="15" s="1"/>
  <c r="D98" i="15"/>
  <c r="E98" i="15" s="1"/>
  <c r="D97" i="15"/>
  <c r="E97" i="15" s="1"/>
  <c r="D95" i="15"/>
  <c r="E95" i="15" s="1"/>
  <c r="D94" i="15"/>
  <c r="E94" i="15" s="1"/>
  <c r="D93" i="15"/>
  <c r="E93" i="15" s="1"/>
  <c r="D79" i="15"/>
  <c r="E79" i="15" s="1"/>
  <c r="D68" i="15"/>
  <c r="E68" i="15" s="1"/>
  <c r="D67" i="15"/>
  <c r="E67" i="15" s="1"/>
  <c r="D66" i="15"/>
  <c r="E66" i="15" s="1"/>
  <c r="D64" i="15"/>
  <c r="E64" i="15" s="1"/>
  <c r="D63" i="15"/>
  <c r="E63" i="15" s="1"/>
  <c r="D62" i="15"/>
  <c r="E62" i="15" s="1"/>
  <c r="D46" i="15"/>
  <c r="E46" i="15" s="1"/>
  <c r="D45" i="15"/>
  <c r="E45" i="15" s="1"/>
  <c r="D44" i="15"/>
  <c r="E44" i="15" s="1"/>
  <c r="D35" i="15"/>
  <c r="E35" i="15" s="1"/>
  <c r="D34" i="15"/>
  <c r="E34" i="15" s="1"/>
  <c r="D33" i="15"/>
  <c r="E33" i="15" s="1"/>
  <c r="D31" i="15"/>
  <c r="E31" i="15" s="1"/>
  <c r="D29" i="15"/>
  <c r="E29" i="15" s="1"/>
  <c r="D27" i="15"/>
  <c r="E27" i="15" s="1"/>
  <c r="D25" i="15"/>
  <c r="E25" i="15" s="1"/>
  <c r="D15" i="15"/>
  <c r="E15" i="15" s="1"/>
  <c r="H31" i="14" l="1"/>
  <c r="H51" i="14" l="1"/>
  <c r="G45" i="14"/>
  <c r="G49" i="14"/>
  <c r="G47" i="14"/>
  <c r="D2" i="13" l="1"/>
  <c r="C1" i="13"/>
  <c r="D1" i="13" s="1"/>
  <c r="C1" i="12"/>
  <c r="D1" i="12" s="1"/>
</calcChain>
</file>

<file path=xl/sharedStrings.xml><?xml version="1.0" encoding="utf-8"?>
<sst xmlns="http://schemas.openxmlformats.org/spreadsheetml/2006/main" count="326" uniqueCount="105">
  <si>
    <t>UNIVERSIDAD DE LA SIERRA  JUÁREZ</t>
  </si>
  <si>
    <t>PLANTILLA DE FUNCIONARIOS</t>
  </si>
  <si>
    <t>P  E  R  C  E  P  C  I  O  N  E  S</t>
  </si>
  <si>
    <t>D  E  D  U  C  C  I  O  N  E  S</t>
  </si>
  <si>
    <t>DESPENSA</t>
  </si>
  <si>
    <t>FONDO DE AHORRO PATRONAL (1)</t>
  </si>
  <si>
    <t>FONDO DE AHORRO PATRONAL</t>
  </si>
  <si>
    <t>FONDO DE AHORRO TRABAJADOR</t>
  </si>
  <si>
    <t>RECTOR</t>
  </si>
  <si>
    <t>JEFES DE DEPARTAMENTO</t>
  </si>
  <si>
    <t>S.D.I.</t>
  </si>
  <si>
    <t>VICE-RECTOR</t>
  </si>
  <si>
    <t>ABOGADO GENERAL</t>
  </si>
  <si>
    <t>AUDITOR INTERNO</t>
  </si>
  <si>
    <t>JEFE DE DEPARTAMENTO "C"</t>
  </si>
  <si>
    <t>JEFE DE DEPARTAMENTO "B"</t>
  </si>
  <si>
    <t>JEFE DE DEPARTAMENTO "A"</t>
  </si>
  <si>
    <t>SRIO. PART. RECTOR</t>
  </si>
  <si>
    <t>PERSONAL DE CONFIANZA</t>
  </si>
  <si>
    <t>JEFE DE AREA "C"</t>
  </si>
  <si>
    <t>JEFE DE AREA "B"</t>
  </si>
  <si>
    <t>JEFE DE AREA "A"</t>
  </si>
  <si>
    <t>AUXILIAR ADMINISTRATIVO</t>
  </si>
  <si>
    <t xml:space="preserve"> </t>
  </si>
  <si>
    <t>PERSONAL ACADEMICO</t>
  </si>
  <si>
    <t>TITULAR "C"</t>
  </si>
  <si>
    <t>TITULAR "B"</t>
  </si>
  <si>
    <t>TITULAR "A"</t>
  </si>
  <si>
    <t>ASOCIADO "C"</t>
  </si>
  <si>
    <t>ASOCIADO "B"</t>
  </si>
  <si>
    <t>ASOCIADO "A"</t>
  </si>
  <si>
    <t>PERSONAL  TECNICO</t>
  </si>
  <si>
    <t>TECNICO</t>
  </si>
  <si>
    <t>PERSONAL OPERATIVO</t>
  </si>
  <si>
    <t>CHOFER "C"</t>
  </si>
  <si>
    <t>CHOFER "B"</t>
  </si>
  <si>
    <t>CHOFER "A"</t>
  </si>
  <si>
    <t>SECRETARIA "C"</t>
  </si>
  <si>
    <t>SECRETARIA "B"</t>
  </si>
  <si>
    <t>SECRETARIA "A"</t>
  </si>
  <si>
    <t>OFICIAL DE MANTENIMIENTO</t>
  </si>
  <si>
    <t>AUXILIAR  GENERAL</t>
  </si>
  <si>
    <t>ENFERMERA</t>
  </si>
  <si>
    <t>INTENDENTE</t>
  </si>
  <si>
    <t xml:space="preserve">JARDINERO </t>
  </si>
  <si>
    <t>SUBSIDIO PARA EL EMPLEO</t>
  </si>
  <si>
    <t xml:space="preserve">       INICIANDO EN EL MES DE JULIO Y CULMINANDO EN EL MES DE JUNIO DEL SIGUIENTE AÑO, EL IMPORTE ACUMULADO SE LE ENTREGA AL TRABAJADOR EN EL MES DE JULIO.</t>
  </si>
  <si>
    <t>NOTAS</t>
  </si>
  <si>
    <t xml:space="preserve">I.  S.  R.   (2)              </t>
  </si>
  <si>
    <t>I.  M.  S.  S.    (3)</t>
  </si>
  <si>
    <t>CESANTIA Y VEJEZ   (3)</t>
  </si>
  <si>
    <r>
      <t xml:space="preserve">2)   </t>
    </r>
    <r>
      <rPr>
        <b/>
        <sz val="11"/>
        <rFont val="MS Sans Serif"/>
        <family val="2"/>
      </rPr>
      <t xml:space="preserve">  I. S. R.  y  S. al E.</t>
    </r>
    <r>
      <rPr>
        <sz val="11"/>
        <rFont val="MS Sans Serif"/>
        <family val="2"/>
      </rPr>
      <t xml:space="preserve">:     ESTE IMPORTE ESTA SUJETO A VARIACIONES, DE ACUERDO A LA TARIFA Y TABLAS QUE PUBLIQUE LA S.H.C.P. EN FORMA ANUAL. </t>
    </r>
  </si>
  <si>
    <r>
      <t xml:space="preserve">1)    </t>
    </r>
    <r>
      <rPr>
        <b/>
        <sz val="11"/>
        <rFont val="MS Sans Serif"/>
        <family val="2"/>
      </rPr>
      <t>FONDO DE AHORRO</t>
    </r>
    <r>
      <rPr>
        <sz val="11"/>
        <rFont val="MS Sans Serif"/>
        <family val="2"/>
      </rPr>
      <t xml:space="preserve">:  EL IMPORTE DE ESTA PRESTACION PATRONAL, ES DEL 8.3333% SOBRE ELSUELDO BASE QUE PERCIBE EL TRABAJADOR EN CADA QUINCENA, </t>
    </r>
  </si>
  <si>
    <t>PLAZA /PUESTO</t>
  </si>
  <si>
    <t>C   O   N   C   E   P   T   O</t>
  </si>
  <si>
    <t>D E S P E N S A</t>
  </si>
  <si>
    <t>P   E   R   S   O   N   A   L</t>
  </si>
  <si>
    <t>PERSONAL  TÉCNICO</t>
  </si>
  <si>
    <t>PERSONAL ADMINISTRATIVO Y OPERATIVO</t>
  </si>
  <si>
    <t>N   O   M   B   R   A   M   I   E   N   T   O</t>
  </si>
  <si>
    <t>DIRECTOR DE INSTITUTO</t>
  </si>
  <si>
    <t>JEFE DE CARRERA</t>
  </si>
  <si>
    <t>COORDINADOR DE PROMOCION AL DESARROLLO</t>
  </si>
  <si>
    <t>REPRESENTANTE INSTITUCIONAL PRODEP</t>
  </si>
  <si>
    <t>D E S C R I P C I O N</t>
  </si>
  <si>
    <t>DEPARTAMENTO  UNSIJ</t>
  </si>
  <si>
    <t>IMPORTE MENSUAL 2017</t>
  </si>
  <si>
    <t>CUOTA DIARIA 2017</t>
  </si>
  <si>
    <t>UNIVERSIDAD DE LA SIERRA JUÁREZ</t>
  </si>
  <si>
    <t>TABULADOR DE SUELDOS  2017</t>
  </si>
  <si>
    <t>FUNCIONARIOS</t>
  </si>
  <si>
    <t xml:space="preserve">C  A  T  E  G  O  R  I  A </t>
  </si>
  <si>
    <r>
      <t>*</t>
    </r>
    <r>
      <rPr>
        <sz val="12"/>
        <rFont val="Arial"/>
        <family val="2"/>
      </rPr>
      <t xml:space="preserve"> RECTOR  </t>
    </r>
  </si>
  <si>
    <t>VICE-RECTORES</t>
  </si>
  <si>
    <t>SRIO. PART. DEL RECTOR</t>
  </si>
  <si>
    <r>
      <t xml:space="preserve">*     </t>
    </r>
    <r>
      <rPr>
        <sz val="10"/>
        <rFont val="Arial"/>
        <family val="2"/>
      </rPr>
      <t>RECTOR GENERAL</t>
    </r>
  </si>
  <si>
    <t>NOTA:</t>
  </si>
  <si>
    <t>PARA DETERMINAR LA CUOTA DIARIA 2017, SE CONSIDERA EL SUELDO MENSUAL PROMEDIO DE 30.4 DIAS, POR SER AÑO BISIESTO.</t>
  </si>
  <si>
    <t>JEFE ADMINISTRATIVO</t>
  </si>
  <si>
    <t>TITULAR DE LA DEPENDENCIA/ENTIDAD</t>
  </si>
  <si>
    <t>L.C.E. ANA LAURA PEÑA MONDRAGÓN</t>
  </si>
  <si>
    <t>DR. MODESTO  SEARA VAZQUEZ</t>
  </si>
  <si>
    <t>VICE-RECTORA DE ADMINISTRACION</t>
  </si>
  <si>
    <t>TABULADOR DE SUELDOS  2018</t>
  </si>
  <si>
    <t>CUOTA DIARIA 2018</t>
  </si>
  <si>
    <t>SUELDO MENSUAL PROMEDIO 2018</t>
  </si>
  <si>
    <t>TABULADOR  2018</t>
  </si>
  <si>
    <t>TABULADOR DE DEPENSA 2018</t>
  </si>
  <si>
    <t>IMPORTE MENSUAL 2018</t>
  </si>
  <si>
    <t>TABULADOR DE ESTIMULOS 2018</t>
  </si>
  <si>
    <t>TABULADOR DE COMPENSACIONES 2018</t>
  </si>
  <si>
    <t>TABULADOR DE DEPARTAMENTOS 2018</t>
  </si>
  <si>
    <t>TABULADOR MENSUAL  DE SUELDOS 2018</t>
  </si>
  <si>
    <t>SUELDO DIARIO 2018</t>
  </si>
  <si>
    <t>TOTAL  PERCEPCION 2018</t>
  </si>
  <si>
    <t>TOTAL DEDUCCION 2018</t>
  </si>
  <si>
    <t>PERCEPCION MENSUAL NETA 2018</t>
  </si>
  <si>
    <t>SUELDO MENSUAL 2018</t>
  </si>
  <si>
    <t>VELADOR</t>
  </si>
  <si>
    <t>INCREMENTO DEL 3.4%</t>
  </si>
  <si>
    <t>INCREMENTO  DE 3.4% A PARTIR DEL 01 DE ENERO 2018</t>
  </si>
  <si>
    <t>RECTOR*</t>
  </si>
  <si>
    <t>* El Rector no devenga salario alguno.</t>
  </si>
  <si>
    <r>
      <t xml:space="preserve">3)   </t>
    </r>
    <r>
      <rPr>
        <b/>
        <sz val="11"/>
        <rFont val="MS Sans Serif"/>
        <family val="2"/>
      </rPr>
      <t xml:space="preserve"> I.M.S.S. Y  RCV</t>
    </r>
    <r>
      <rPr>
        <sz val="11"/>
        <rFont val="MS Sans Serif"/>
        <family val="2"/>
      </rPr>
      <t xml:space="preserve">  :    ESTE IMPORTE TIENE VARIACIONES A PARTIR DEL PRIMERO DE MARZO DE CADA AÑO.</t>
    </r>
  </si>
  <si>
    <t xml:space="preserve">        ACUMULABLE DURANTE EL PERIODO DE UN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</si>
</sst>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\-??_-;_-@_-"/>
    <numFmt numFmtId="165" formatCode="\$#,##0.00_);[Red]&quot;($&quot;#,##0.00\)"/>
    <numFmt numFmtId="166" formatCode="&quot;$&quot;#,##0.00_);[Red]\(&quot;$&quot;#,##0.00\)"/>
  </numFmts>
  <fonts count="43" x14ac:knownFonts="1">
    <font>
      <sz val="10"/>
      <name val="MS Sans Serif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2"/>
      <name val="MS Sans Serif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5"/>
      <name val="MS Sans Serif"/>
      <family val="2"/>
    </font>
    <font>
      <sz val="11"/>
      <name val="MS Sans Serif"/>
      <family val="2"/>
    </font>
    <font>
      <sz val="15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MS Sans Serif"/>
      <family val="2"/>
    </font>
    <font>
      <b/>
      <sz val="20"/>
      <name val="Tahoma"/>
      <family val="2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4"/>
      <name val="MS Sans Serif"/>
      <family val="2"/>
    </font>
    <font>
      <sz val="11"/>
      <name val="Arial"/>
      <family val="2"/>
    </font>
    <font>
      <b/>
      <sz val="15"/>
      <name val="Arial"/>
      <family val="2"/>
    </font>
    <font>
      <sz val="15"/>
      <color indexed="8"/>
      <name val="Arial"/>
      <family val="2"/>
    </font>
    <font>
      <sz val="14.5"/>
      <name val="Arial"/>
      <family val="2"/>
    </font>
    <font>
      <sz val="15"/>
      <color indexed="8"/>
      <name val="MS Sans Serif"/>
      <family val="2"/>
    </font>
    <font>
      <b/>
      <sz val="15"/>
      <color indexed="8"/>
      <name val="Arial"/>
      <family val="2"/>
    </font>
    <font>
      <b/>
      <sz val="11"/>
      <name val="MS Sans Serif"/>
      <family val="2"/>
    </font>
    <font>
      <sz val="11.5"/>
      <name val="MS Sans Serif"/>
      <family val="2"/>
    </font>
    <font>
      <sz val="10"/>
      <name val="MS Sans Serif"/>
      <family val="2"/>
    </font>
    <font>
      <sz val="18"/>
      <name val="Impact"/>
      <family val="2"/>
    </font>
    <font>
      <b/>
      <i/>
      <sz val="12"/>
      <name val="Times New Roman"/>
      <family val="1"/>
    </font>
    <font>
      <b/>
      <sz val="14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b/>
      <sz val="13"/>
      <name val="MS Sans Serif"/>
      <family val="2"/>
    </font>
    <font>
      <b/>
      <sz val="11.5"/>
      <name val="MS Sans Serif"/>
      <family val="2"/>
    </font>
    <font>
      <sz val="10"/>
      <name val="MS Sans Serif"/>
    </font>
    <font>
      <sz val="20"/>
      <name val="Impact"/>
      <family val="2"/>
    </font>
    <font>
      <b/>
      <sz val="15"/>
      <name val="Times New Roman"/>
      <family val="1"/>
    </font>
    <font>
      <sz val="15"/>
      <name val="Impact"/>
      <family val="2"/>
    </font>
    <font>
      <sz val="12"/>
      <name val="MS Sans Serif"/>
    </font>
    <font>
      <b/>
      <i/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0" fontId="13" fillId="0" borderId="0" applyFill="0" applyBorder="0" applyAlignment="0" applyProtection="0"/>
    <xf numFmtId="165" fontId="13" fillId="0" borderId="0" applyFill="0" applyBorder="0" applyAlignment="0" applyProtection="0"/>
    <xf numFmtId="0" fontId="29" fillId="0" borderId="0"/>
    <xf numFmtId="166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0" fontId="37" fillId="0" borderId="0"/>
    <xf numFmtId="40" fontId="37" fillId="0" borderId="0" applyFont="0" applyFill="0" applyBorder="0" applyAlignment="0" applyProtection="0"/>
  </cellStyleXfs>
  <cellXfs count="250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165" fontId="3" fillId="0" borderId="0" xfId="2" applyFont="1" applyFill="1" applyBorder="1" applyAlignment="1" applyProtection="1"/>
    <xf numFmtId="0" fontId="3" fillId="0" borderId="0" xfId="0" applyFont="1" applyBorder="1"/>
    <xf numFmtId="164" fontId="3" fillId="0" borderId="0" xfId="0" applyNumberFormat="1" applyFont="1" applyBorder="1"/>
    <xf numFmtId="40" fontId="3" fillId="0" borderId="0" xfId="1" applyFont="1" applyFill="1" applyBorder="1" applyAlignment="1" applyProtection="1"/>
    <xf numFmtId="0" fontId="5" fillId="0" borderId="0" xfId="0" applyFont="1" applyBorder="1"/>
    <xf numFmtId="164" fontId="5" fillId="0" borderId="0" xfId="0" applyNumberFormat="1" applyFont="1" applyBorder="1"/>
    <xf numFmtId="0" fontId="7" fillId="0" borderId="0" xfId="0" applyFont="1" applyBorder="1"/>
    <xf numFmtId="164" fontId="7" fillId="0" borderId="0" xfId="0" applyNumberFormat="1" applyFont="1" applyBorder="1"/>
    <xf numFmtId="40" fontId="7" fillId="0" borderId="0" xfId="1" applyFont="1" applyFill="1" applyBorder="1" applyAlignment="1" applyProtection="1"/>
    <xf numFmtId="164" fontId="4" fillId="0" borderId="0" xfId="0" applyNumberFormat="1" applyFont="1"/>
    <xf numFmtId="0" fontId="0" fillId="0" borderId="0" xfId="0" applyBorder="1"/>
    <xf numFmtId="0" fontId="0" fillId="0" borderId="4" xfId="0" applyBorder="1"/>
    <xf numFmtId="40" fontId="7" fillId="0" borderId="7" xfId="1" applyFont="1" applyFill="1" applyBorder="1" applyAlignment="1" applyProtection="1"/>
    <xf numFmtId="40" fontId="6" fillId="0" borderId="0" xfId="1" applyFont="1" applyFill="1" applyBorder="1" applyAlignment="1" applyProtection="1">
      <alignment horizontal="center" vertical="center" wrapText="1"/>
    </xf>
    <xf numFmtId="2" fontId="11" fillId="0" borderId="0" xfId="0" applyNumberFormat="1" applyFont="1" applyBorder="1"/>
    <xf numFmtId="40" fontId="6" fillId="0" borderId="0" xfId="1" applyFont="1" applyFill="1" applyBorder="1" applyAlignment="1" applyProtection="1"/>
    <xf numFmtId="0" fontId="4" fillId="0" borderId="0" xfId="0" applyFont="1" applyBorder="1"/>
    <xf numFmtId="4" fontId="7" fillId="0" borderId="23" xfId="0" applyNumberFormat="1" applyFont="1" applyBorder="1"/>
    <xf numFmtId="40" fontId="7" fillId="0" borderId="23" xfId="1" applyFont="1" applyFill="1" applyBorder="1" applyAlignment="1" applyProtection="1"/>
    <xf numFmtId="0" fontId="7" fillId="0" borderId="25" xfId="0" applyFont="1" applyBorder="1"/>
    <xf numFmtId="164" fontId="7" fillId="0" borderId="26" xfId="0" applyNumberFormat="1" applyFont="1" applyBorder="1"/>
    <xf numFmtId="40" fontId="7" fillId="0" borderId="27" xfId="1" applyFont="1" applyFill="1" applyBorder="1" applyAlignment="1" applyProtection="1"/>
    <xf numFmtId="40" fontId="6" fillId="0" borderId="25" xfId="1" applyFont="1" applyFill="1" applyBorder="1" applyAlignment="1" applyProtection="1">
      <alignment horizontal="center" vertical="center" wrapText="1"/>
    </xf>
    <xf numFmtId="40" fontId="7" fillId="0" borderId="26" xfId="1" applyFont="1" applyFill="1" applyBorder="1" applyAlignment="1" applyProtection="1"/>
    <xf numFmtId="2" fontId="12" fillId="0" borderId="23" xfId="0" applyNumberFormat="1" applyFont="1" applyBorder="1"/>
    <xf numFmtId="40" fontId="6" fillId="0" borderId="25" xfId="1" applyFont="1" applyFill="1" applyBorder="1" applyAlignment="1" applyProtection="1"/>
    <xf numFmtId="0" fontId="7" fillId="0" borderId="0" xfId="0" applyFont="1"/>
    <xf numFmtId="164" fontId="6" fillId="0" borderId="0" xfId="0" applyNumberFormat="1" applyFont="1" applyBorder="1"/>
    <xf numFmtId="0" fontId="16" fillId="0" borderId="0" xfId="0" applyFont="1"/>
    <xf numFmtId="0" fontId="16" fillId="0" borderId="0" xfId="0" applyFont="1" applyBorder="1"/>
    <xf numFmtId="165" fontId="15" fillId="2" borderId="1" xfId="2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5" fontId="17" fillId="2" borderId="2" xfId="2" applyFont="1" applyFill="1" applyBorder="1" applyAlignment="1" applyProtection="1">
      <alignment horizontal="center" vertical="center" wrapText="1"/>
    </xf>
    <xf numFmtId="165" fontId="17" fillId="2" borderId="1" xfId="2" applyFont="1" applyFill="1" applyBorder="1" applyAlignment="1" applyProtection="1">
      <alignment horizontal="center" vertical="center" wrapText="1"/>
    </xf>
    <xf numFmtId="165" fontId="17" fillId="2" borderId="3" xfId="2" applyFont="1" applyFill="1" applyBorder="1" applyAlignment="1" applyProtection="1">
      <alignment horizontal="center" vertical="center" wrapText="1"/>
    </xf>
    <xf numFmtId="40" fontId="19" fillId="0" borderId="9" xfId="1" applyFont="1" applyFill="1" applyBorder="1" applyAlignment="1" applyProtection="1"/>
    <xf numFmtId="40" fontId="19" fillId="0" borderId="10" xfId="1" applyFont="1" applyFill="1" applyBorder="1" applyAlignment="1" applyProtection="1"/>
    <xf numFmtId="40" fontId="18" fillId="0" borderId="11" xfId="1" applyFont="1" applyFill="1" applyBorder="1" applyAlignment="1" applyProtection="1">
      <alignment horizontal="center" vertical="center" wrapText="1"/>
    </xf>
    <xf numFmtId="164" fontId="20" fillId="0" borderId="0" xfId="0" applyNumberFormat="1" applyFont="1"/>
    <xf numFmtId="0" fontId="20" fillId="0" borderId="0" xfId="0" applyFont="1"/>
    <xf numFmtId="0" fontId="20" fillId="0" borderId="0" xfId="0" applyFont="1" applyBorder="1"/>
    <xf numFmtId="0" fontId="10" fillId="0" borderId="13" xfId="0" applyFont="1" applyBorder="1"/>
    <xf numFmtId="164" fontId="10" fillId="0" borderId="17" xfId="0" applyNumberFormat="1" applyFont="1" applyBorder="1"/>
    <xf numFmtId="4" fontId="10" fillId="0" borderId="18" xfId="0" applyNumberFormat="1" applyFont="1" applyBorder="1"/>
    <xf numFmtId="40" fontId="10" fillId="0" borderId="18" xfId="1" applyFont="1" applyFill="1" applyBorder="1" applyAlignment="1" applyProtection="1"/>
    <xf numFmtId="40" fontId="10" fillId="0" borderId="19" xfId="1" applyFont="1" applyFill="1" applyBorder="1" applyAlignment="1" applyProtection="1"/>
    <xf numFmtId="40" fontId="22" fillId="0" borderId="13" xfId="1" applyFont="1" applyFill="1" applyBorder="1" applyAlignment="1" applyProtection="1">
      <alignment horizontal="center" vertical="center" wrapText="1"/>
    </xf>
    <xf numFmtId="40" fontId="10" fillId="0" borderId="17" xfId="1" applyFont="1" applyFill="1" applyBorder="1" applyAlignment="1" applyProtection="1"/>
    <xf numFmtId="2" fontId="23" fillId="0" borderId="18" xfId="0" applyNumberFormat="1" applyFont="1" applyBorder="1"/>
    <xf numFmtId="40" fontId="22" fillId="0" borderId="13" xfId="1" applyFont="1" applyFill="1" applyBorder="1" applyAlignment="1" applyProtection="1"/>
    <xf numFmtId="0" fontId="10" fillId="0" borderId="14" xfId="0" applyFont="1" applyBorder="1"/>
    <xf numFmtId="164" fontId="10" fillId="0" borderId="12" xfId="0" applyNumberFormat="1" applyFont="1" applyBorder="1"/>
    <xf numFmtId="4" fontId="10" fillId="0" borderId="5" xfId="0" applyNumberFormat="1" applyFont="1" applyBorder="1"/>
    <xf numFmtId="40" fontId="10" fillId="0" borderId="5" xfId="1" applyFont="1" applyFill="1" applyBorder="1" applyAlignment="1" applyProtection="1"/>
    <xf numFmtId="40" fontId="10" fillId="0" borderId="16" xfId="1" applyFont="1" applyFill="1" applyBorder="1" applyAlignment="1" applyProtection="1"/>
    <xf numFmtId="40" fontId="22" fillId="0" borderId="14" xfId="1" applyFont="1" applyFill="1" applyBorder="1" applyAlignment="1" applyProtection="1">
      <alignment horizontal="center" vertical="center" wrapText="1"/>
    </xf>
    <xf numFmtId="40" fontId="10" fillId="0" borderId="12" xfId="1" applyFont="1" applyFill="1" applyBorder="1" applyAlignment="1" applyProtection="1"/>
    <xf numFmtId="2" fontId="23" fillId="0" borderId="5" xfId="0" applyNumberFormat="1" applyFont="1" applyBorder="1"/>
    <xf numFmtId="40" fontId="22" fillId="0" borderId="14" xfId="1" applyFont="1" applyFill="1" applyBorder="1" applyAlignment="1" applyProtection="1"/>
    <xf numFmtId="0" fontId="10" fillId="0" borderId="15" xfId="0" applyFont="1" applyBorder="1"/>
    <xf numFmtId="164" fontId="10" fillId="0" borderId="20" xfId="0" applyNumberFormat="1" applyFont="1" applyBorder="1"/>
    <xf numFmtId="4" fontId="10" fillId="0" borderId="21" xfId="0" applyNumberFormat="1" applyFont="1" applyBorder="1"/>
    <xf numFmtId="40" fontId="10" fillId="0" borderId="21" xfId="1" applyFont="1" applyFill="1" applyBorder="1" applyAlignment="1" applyProtection="1"/>
    <xf numFmtId="40" fontId="10" fillId="0" borderId="22" xfId="1" applyFont="1" applyFill="1" applyBorder="1" applyAlignment="1" applyProtection="1"/>
    <xf numFmtId="40" fontId="22" fillId="0" borderId="15" xfId="1" applyFont="1" applyFill="1" applyBorder="1" applyAlignment="1" applyProtection="1">
      <alignment horizontal="center" vertical="center" wrapText="1"/>
    </xf>
    <xf numFmtId="40" fontId="10" fillId="0" borderId="20" xfId="1" applyFont="1" applyFill="1" applyBorder="1" applyAlignment="1" applyProtection="1"/>
    <xf numFmtId="2" fontId="23" fillId="0" borderId="21" xfId="0" applyNumberFormat="1" applyFont="1" applyBorder="1"/>
    <xf numFmtId="40" fontId="22" fillId="0" borderId="15" xfId="1" applyFont="1" applyFill="1" applyBorder="1" applyAlignment="1" applyProtection="1"/>
    <xf numFmtId="164" fontId="8" fillId="0" borderId="4" xfId="0" applyNumberFormat="1" applyFont="1" applyBorder="1"/>
    <xf numFmtId="0" fontId="8" fillId="0" borderId="4" xfId="0" applyFont="1" applyBorder="1"/>
    <xf numFmtId="0" fontId="24" fillId="0" borderId="13" xfId="0" applyFont="1" applyBorder="1"/>
    <xf numFmtId="0" fontId="24" fillId="0" borderId="14" xfId="0" applyFont="1" applyBorder="1"/>
    <xf numFmtId="0" fontId="24" fillId="0" borderId="15" xfId="0" applyFont="1" applyBorder="1"/>
    <xf numFmtId="0" fontId="10" fillId="0" borderId="6" xfId="0" applyFont="1" applyBorder="1"/>
    <xf numFmtId="40" fontId="10" fillId="2" borderId="12" xfId="1" applyFont="1" applyFill="1" applyBorder="1" applyAlignment="1" applyProtection="1"/>
    <xf numFmtId="0" fontId="25" fillId="0" borderId="5" xfId="0" applyFont="1" applyBorder="1"/>
    <xf numFmtId="0" fontId="23" fillId="0" borderId="14" xfId="0" applyFont="1" applyFill="1" applyBorder="1"/>
    <xf numFmtId="0" fontId="23" fillId="0" borderId="14" xfId="0" applyFont="1" applyBorder="1"/>
    <xf numFmtId="40" fontId="26" fillId="0" borderId="14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21" fillId="0" borderId="0" xfId="0" applyFont="1"/>
    <xf numFmtId="40" fontId="10" fillId="0" borderId="8" xfId="1" applyFont="1" applyFill="1" applyBorder="1" applyAlignment="1" applyProtection="1"/>
    <xf numFmtId="40" fontId="10" fillId="0" borderId="23" xfId="1" applyFont="1" applyFill="1" applyBorder="1" applyAlignment="1" applyProtection="1"/>
    <xf numFmtId="40" fontId="10" fillId="0" borderId="30" xfId="1" applyFont="1" applyFill="1" applyBorder="1" applyAlignment="1" applyProtection="1"/>
    <xf numFmtId="40" fontId="10" fillId="0" borderId="29" xfId="1" applyFont="1" applyFill="1" applyBorder="1" applyAlignment="1" applyProtection="1"/>
    <xf numFmtId="40" fontId="10" fillId="0" borderId="31" xfId="1" applyFont="1" applyFill="1" applyBorder="1" applyAlignment="1" applyProtection="1"/>
    <xf numFmtId="40" fontId="10" fillId="0" borderId="32" xfId="1" applyFont="1" applyFill="1" applyBorder="1" applyAlignment="1" applyProtection="1"/>
    <xf numFmtId="40" fontId="10" fillId="0" borderId="33" xfId="1" applyFont="1" applyFill="1" applyBorder="1" applyAlignment="1" applyProtection="1"/>
    <xf numFmtId="0" fontId="0" fillId="0" borderId="34" xfId="0" applyBorder="1"/>
    <xf numFmtId="40" fontId="10" fillId="0" borderId="35" xfId="1" applyFont="1" applyFill="1" applyBorder="1" applyAlignment="1" applyProtection="1"/>
    <xf numFmtId="0" fontId="28" fillId="0" borderId="0" xfId="0" applyFont="1"/>
    <xf numFmtId="10" fontId="0" fillId="0" borderId="0" xfId="0" applyNumberFormat="1"/>
    <xf numFmtId="164" fontId="7" fillId="0" borderId="17" xfId="0" applyNumberFormat="1" applyFont="1" applyBorder="1"/>
    <xf numFmtId="40" fontId="4" fillId="0" borderId="0" xfId="0" applyNumberFormat="1" applyFont="1"/>
    <xf numFmtId="0" fontId="29" fillId="0" borderId="0" xfId="3" applyBorder="1"/>
    <xf numFmtId="0" fontId="29" fillId="0" borderId="0" xfId="3"/>
    <xf numFmtId="0" fontId="31" fillId="0" borderId="0" xfId="3" applyFont="1" applyBorder="1" applyAlignment="1"/>
    <xf numFmtId="0" fontId="29" fillId="0" borderId="42" xfId="3" applyBorder="1"/>
    <xf numFmtId="0" fontId="29" fillId="0" borderId="18" xfId="3" applyBorder="1"/>
    <xf numFmtId="0" fontId="33" fillId="0" borderId="43" xfId="3" applyFont="1" applyBorder="1"/>
    <xf numFmtId="0" fontId="29" fillId="0" borderId="44" xfId="3" applyBorder="1"/>
    <xf numFmtId="0" fontId="29" fillId="0" borderId="5" xfId="3" applyBorder="1"/>
    <xf numFmtId="0" fontId="33" fillId="0" borderId="45" xfId="3" applyFont="1" applyBorder="1"/>
    <xf numFmtId="0" fontId="20" fillId="0" borderId="44" xfId="3" applyFont="1" applyBorder="1"/>
    <xf numFmtId="4" fontId="20" fillId="0" borderId="5" xfId="3" applyNumberFormat="1" applyFont="1" applyBorder="1"/>
    <xf numFmtId="4" fontId="34" fillId="0" borderId="5" xfId="3" applyNumberFormat="1" applyFont="1" applyBorder="1"/>
    <xf numFmtId="4" fontId="32" fillId="0" borderId="45" xfId="3" applyNumberFormat="1" applyFont="1" applyBorder="1"/>
    <xf numFmtId="0" fontId="4" fillId="0" borderId="44" xfId="3" applyFont="1" applyBorder="1"/>
    <xf numFmtId="4" fontId="4" fillId="0" borderId="5" xfId="3" applyNumberFormat="1" applyFont="1" applyBorder="1"/>
    <xf numFmtId="0" fontId="4" fillId="0" borderId="5" xfId="3" applyFont="1" applyBorder="1"/>
    <xf numFmtId="0" fontId="32" fillId="0" borderId="45" xfId="3" applyFont="1" applyBorder="1"/>
    <xf numFmtId="0" fontId="4" fillId="0" borderId="46" xfId="3" applyFont="1" applyBorder="1"/>
    <xf numFmtId="0" fontId="4" fillId="0" borderId="21" xfId="3" applyFont="1" applyBorder="1"/>
    <xf numFmtId="166" fontId="32" fillId="0" borderId="47" xfId="4" applyFont="1" applyBorder="1"/>
    <xf numFmtId="0" fontId="7" fillId="0" borderId="0" xfId="3" applyFont="1" applyBorder="1"/>
    <xf numFmtId="40" fontId="7" fillId="0" borderId="0" xfId="5" applyFont="1" applyBorder="1"/>
    <xf numFmtId="4" fontId="7" fillId="0" borderId="0" xfId="3" applyNumberFormat="1" applyFont="1" applyBorder="1"/>
    <xf numFmtId="40" fontId="20" fillId="0" borderId="5" xfId="5" applyFont="1" applyBorder="1"/>
    <xf numFmtId="40" fontId="4" fillId="0" borderId="5" xfId="5" applyFont="1" applyBorder="1"/>
    <xf numFmtId="0" fontId="34" fillId="0" borderId="45" xfId="3" applyFont="1" applyBorder="1"/>
    <xf numFmtId="4" fontId="34" fillId="0" borderId="45" xfId="3" applyNumberFormat="1" applyFont="1" applyBorder="1"/>
    <xf numFmtId="0" fontId="35" fillId="0" borderId="44" xfId="3" applyFont="1" applyBorder="1"/>
    <xf numFmtId="0" fontId="4" fillId="0" borderId="47" xfId="3" applyFont="1" applyBorder="1"/>
    <xf numFmtId="0" fontId="31" fillId="0" borderId="0" xfId="3" applyFont="1" applyBorder="1"/>
    <xf numFmtId="1" fontId="3" fillId="0" borderId="0" xfId="4" applyNumberFormat="1" applyFont="1" applyBorder="1" applyAlignment="1">
      <alignment horizontal="center"/>
    </xf>
    <xf numFmtId="0" fontId="29" fillId="0" borderId="0" xfId="3" applyBorder="1" applyAlignment="1">
      <alignment horizontal="center"/>
    </xf>
    <xf numFmtId="4" fontId="32" fillId="0" borderId="16" xfId="3" applyNumberFormat="1" applyFont="1" applyBorder="1"/>
    <xf numFmtId="40" fontId="0" fillId="0" borderId="0" xfId="5" applyFont="1"/>
    <xf numFmtId="0" fontId="34" fillId="0" borderId="16" xfId="3" applyFont="1" applyBorder="1"/>
    <xf numFmtId="40" fontId="13" fillId="0" borderId="0" xfId="5" applyFont="1"/>
    <xf numFmtId="0" fontId="4" fillId="0" borderId="48" xfId="3" applyFont="1" applyBorder="1"/>
    <xf numFmtId="4" fontId="34" fillId="0" borderId="49" xfId="3" applyNumberFormat="1" applyFont="1" applyBorder="1"/>
    <xf numFmtId="4" fontId="4" fillId="0" borderId="28" xfId="3" applyNumberFormat="1" applyFont="1" applyBorder="1"/>
    <xf numFmtId="4" fontId="34" fillId="0" borderId="50" xfId="3" applyNumberFormat="1" applyFont="1" applyBorder="1"/>
    <xf numFmtId="0" fontId="36" fillId="0" borderId="48" xfId="3" applyFont="1" applyBorder="1"/>
    <xf numFmtId="4" fontId="32" fillId="0" borderId="49" xfId="3" applyNumberFormat="1" applyFont="1" applyBorder="1"/>
    <xf numFmtId="4" fontId="20" fillId="0" borderId="28" xfId="3" applyNumberFormat="1" applyFont="1" applyBorder="1"/>
    <xf numFmtId="4" fontId="32" fillId="0" borderId="50" xfId="3" applyNumberFormat="1" applyFont="1" applyBorder="1"/>
    <xf numFmtId="0" fontId="29" fillId="0" borderId="46" xfId="3" applyBorder="1"/>
    <xf numFmtId="0" fontId="33" fillId="0" borderId="22" xfId="3" applyFont="1" applyBorder="1"/>
    <xf numFmtId="0" fontId="29" fillId="0" borderId="21" xfId="3" applyBorder="1"/>
    <xf numFmtId="0" fontId="33" fillId="0" borderId="47" xfId="3" applyFont="1" applyBorder="1"/>
    <xf numFmtId="0" fontId="4" fillId="0" borderId="42" xfId="3" applyFont="1" applyBorder="1"/>
    <xf numFmtId="0" fontId="4" fillId="0" borderId="18" xfId="3" applyFont="1" applyBorder="1"/>
    <xf numFmtId="0" fontId="34" fillId="0" borderId="43" xfId="3" applyFont="1" applyBorder="1"/>
    <xf numFmtId="0" fontId="34" fillId="0" borderId="44" xfId="3" applyFont="1" applyBorder="1"/>
    <xf numFmtId="0" fontId="32" fillId="0" borderId="44" xfId="3" applyFont="1" applyBorder="1"/>
    <xf numFmtId="4" fontId="34" fillId="0" borderId="16" xfId="3" applyNumberFormat="1" applyFont="1" applyBorder="1"/>
    <xf numFmtId="4" fontId="4" fillId="0" borderId="0" xfId="3" applyNumberFormat="1" applyFont="1" applyBorder="1"/>
    <xf numFmtId="0" fontId="0" fillId="0" borderId="0" xfId="3" applyFont="1"/>
    <xf numFmtId="0" fontId="37" fillId="0" borderId="0" xfId="6"/>
    <xf numFmtId="0" fontId="31" fillId="0" borderId="0" xfId="6" applyFont="1"/>
    <xf numFmtId="0" fontId="37" fillId="0" borderId="0" xfId="6" applyAlignment="1">
      <alignment horizontal="center"/>
    </xf>
    <xf numFmtId="0" fontId="41" fillId="0" borderId="0" xfId="6" applyFont="1" applyBorder="1" applyAlignment="1">
      <alignment horizontal="center" vertical="center"/>
    </xf>
    <xf numFmtId="0" fontId="6" fillId="0" borderId="51" xfId="6" applyFont="1" applyBorder="1"/>
    <xf numFmtId="4" fontId="7" fillId="0" borderId="23" xfId="6" applyNumberFormat="1" applyFont="1" applyBorder="1"/>
    <xf numFmtId="4" fontId="7" fillId="0" borderId="27" xfId="6" applyNumberFormat="1" applyFont="1" applyBorder="1"/>
    <xf numFmtId="4" fontId="1" fillId="0" borderId="52" xfId="6" applyNumberFormat="1" applyFont="1" applyBorder="1"/>
    <xf numFmtId="0" fontId="3" fillId="0" borderId="0" xfId="6" applyFont="1" applyBorder="1"/>
    <xf numFmtId="4" fontId="7" fillId="0" borderId="0" xfId="6" applyNumberFormat="1" applyFont="1" applyBorder="1"/>
    <xf numFmtId="0" fontId="31" fillId="0" borderId="0" xfId="6" applyFont="1" applyBorder="1"/>
    <xf numFmtId="0" fontId="37" fillId="0" borderId="0" xfId="6" applyBorder="1"/>
    <xf numFmtId="0" fontId="41" fillId="0" borderId="53" xfId="6" applyFont="1" applyBorder="1" applyAlignment="1">
      <alignment horizontal="center" vertical="center"/>
    </xf>
    <xf numFmtId="0" fontId="41" fillId="0" borderId="54" xfId="6" applyFont="1" applyBorder="1" applyAlignment="1">
      <alignment horizontal="center" vertical="center"/>
    </xf>
    <xf numFmtId="0" fontId="41" fillId="0" borderId="38" xfId="6" applyFont="1" applyBorder="1" applyAlignment="1">
      <alignment horizontal="center" vertical="center"/>
    </xf>
    <xf numFmtId="0" fontId="37" fillId="0" borderId="32" xfId="6" applyBorder="1"/>
    <xf numFmtId="0" fontId="37" fillId="0" borderId="43" xfId="6" applyBorder="1"/>
    <xf numFmtId="0" fontId="7" fillId="0" borderId="55" xfId="6" applyFont="1" applyBorder="1"/>
    <xf numFmtId="4" fontId="7" fillId="0" borderId="56" xfId="6" applyNumberFormat="1" applyFont="1" applyBorder="1"/>
    <xf numFmtId="4" fontId="7" fillId="0" borderId="16" xfId="6" applyNumberFormat="1" applyFont="1" applyBorder="1"/>
    <xf numFmtId="4" fontId="7" fillId="0" borderId="5" xfId="6" applyNumberFormat="1" applyFont="1" applyBorder="1"/>
    <xf numFmtId="4" fontId="1" fillId="0" borderId="45" xfId="6" applyNumberFormat="1" applyFont="1" applyBorder="1"/>
    <xf numFmtId="0" fontId="7" fillId="0" borderId="44" xfId="6" applyFont="1" applyBorder="1"/>
    <xf numFmtId="4" fontId="7" fillId="0" borderId="12" xfId="6" applyNumberFormat="1" applyFont="1" applyBorder="1"/>
    <xf numFmtId="4" fontId="7" fillId="0" borderId="29" xfId="6" applyNumberFormat="1" applyFont="1" applyBorder="1"/>
    <xf numFmtId="0" fontId="37" fillId="0" borderId="45" xfId="6" applyBorder="1"/>
    <xf numFmtId="0" fontId="7" fillId="0" borderId="46" xfId="6" applyFont="1" applyBorder="1"/>
    <xf numFmtId="0" fontId="7" fillId="0" borderId="20" xfId="6" applyFont="1" applyBorder="1"/>
    <xf numFmtId="4" fontId="4" fillId="0" borderId="21" xfId="6" applyNumberFormat="1" applyFont="1" applyBorder="1"/>
    <xf numFmtId="0" fontId="37" fillId="0" borderId="47" xfId="6" applyBorder="1"/>
    <xf numFmtId="0" fontId="7" fillId="0" borderId="0" xfId="6" applyFont="1" applyBorder="1"/>
    <xf numFmtId="4" fontId="4" fillId="0" borderId="0" xfId="6" applyNumberFormat="1" applyFont="1"/>
    <xf numFmtId="0" fontId="7" fillId="0" borderId="42" xfId="6" applyFont="1" applyBorder="1"/>
    <xf numFmtId="0" fontId="7" fillId="0" borderId="17" xfId="6" applyFont="1" applyBorder="1"/>
    <xf numFmtId="4" fontId="4" fillId="0" borderId="18" xfId="6" applyNumberFormat="1" applyFont="1" applyBorder="1"/>
    <xf numFmtId="4" fontId="4" fillId="0" borderId="0" xfId="6" applyNumberFormat="1" applyFont="1" applyBorder="1"/>
    <xf numFmtId="0" fontId="5" fillId="0" borderId="0" xfId="6" applyFont="1" applyAlignment="1">
      <alignment horizontal="center"/>
    </xf>
    <xf numFmtId="0" fontId="41" fillId="0" borderId="0" xfId="6" applyFont="1"/>
    <xf numFmtId="0" fontId="37" fillId="0" borderId="46" xfId="6" applyBorder="1"/>
    <xf numFmtId="0" fontId="37" fillId="0" borderId="20" xfId="6" applyBorder="1"/>
    <xf numFmtId="0" fontId="37" fillId="0" borderId="21" xfId="6" applyBorder="1"/>
    <xf numFmtId="0" fontId="41" fillId="0" borderId="18" xfId="6" applyFont="1" applyBorder="1" applyAlignment="1">
      <alignment horizontal="center" vertical="center"/>
    </xf>
    <xf numFmtId="0" fontId="37" fillId="0" borderId="18" xfId="6" applyBorder="1"/>
    <xf numFmtId="0" fontId="7" fillId="0" borderId="57" xfId="6" applyFont="1" applyBorder="1"/>
    <xf numFmtId="0" fontId="37" fillId="0" borderId="58" xfId="6" applyBorder="1"/>
    <xf numFmtId="0" fontId="42" fillId="0" borderId="0" xfId="6" applyFont="1"/>
    <xf numFmtId="0" fontId="5" fillId="0" borderId="0" xfId="6" applyFont="1" applyBorder="1" applyAlignment="1">
      <alignment horizontal="center"/>
    </xf>
    <xf numFmtId="0" fontId="5" fillId="0" borderId="0" xfId="6" applyFont="1" applyBorder="1" applyAlignment="1"/>
    <xf numFmtId="40" fontId="3" fillId="0" borderId="0" xfId="7" applyFont="1" applyBorder="1"/>
    <xf numFmtId="0" fontId="3" fillId="0" borderId="59" xfId="6" applyFont="1" applyBorder="1"/>
    <xf numFmtId="40" fontId="3" fillId="0" borderId="59" xfId="7" applyFont="1" applyBorder="1"/>
    <xf numFmtId="0" fontId="3" fillId="0" borderId="0" xfId="6" applyFont="1" applyBorder="1" applyAlignment="1">
      <alignment horizontal="center"/>
    </xf>
    <xf numFmtId="0" fontId="3" fillId="0" borderId="0" xfId="6" applyFont="1" applyBorder="1" applyAlignment="1"/>
    <xf numFmtId="4" fontId="7" fillId="0" borderId="60" xfId="6" applyNumberFormat="1" applyFont="1" applyBorder="1"/>
    <xf numFmtId="0" fontId="24" fillId="0" borderId="61" xfId="0" applyFont="1" applyBorder="1"/>
    <xf numFmtId="164" fontId="10" fillId="0" borderId="56" xfId="0" applyNumberFormat="1" applyFont="1" applyBorder="1"/>
    <xf numFmtId="4" fontId="10" fillId="0" borderId="29" xfId="0" applyNumberFormat="1" applyFont="1" applyBorder="1"/>
    <xf numFmtId="40" fontId="10" fillId="0" borderId="62" xfId="1" applyFont="1" applyFill="1" applyBorder="1" applyAlignment="1" applyProtection="1"/>
    <xf numFmtId="40" fontId="22" fillId="0" borderId="61" xfId="1" applyFont="1" applyFill="1" applyBorder="1" applyAlignment="1" applyProtection="1">
      <alignment horizontal="center" vertical="center" wrapText="1"/>
    </xf>
    <xf numFmtId="40" fontId="10" fillId="0" borderId="56" xfId="1" applyFont="1" applyFill="1" applyBorder="1" applyAlignment="1" applyProtection="1"/>
    <xf numFmtId="2" fontId="23" fillId="0" borderId="29" xfId="0" applyNumberFormat="1" applyFont="1" applyBorder="1"/>
    <xf numFmtId="40" fontId="22" fillId="0" borderId="61" xfId="1" applyFont="1" applyFill="1" applyBorder="1" applyAlignment="1" applyProtection="1"/>
    <xf numFmtId="40" fontId="10" fillId="0" borderId="63" xfId="1" applyFont="1" applyFill="1" applyBorder="1" applyAlignment="1" applyProtection="1"/>
    <xf numFmtId="0" fontId="38" fillId="0" borderId="0" xfId="6" applyFont="1" applyAlignment="1">
      <alignment horizontal="center"/>
    </xf>
    <xf numFmtId="0" fontId="39" fillId="0" borderId="0" xfId="6" applyFont="1" applyAlignment="1">
      <alignment horizontal="center"/>
    </xf>
    <xf numFmtId="0" fontId="40" fillId="0" borderId="0" xfId="6" applyFont="1" applyAlignment="1">
      <alignment horizontal="center"/>
    </xf>
    <xf numFmtId="0" fontId="5" fillId="0" borderId="0" xfId="6" applyFont="1" applyAlignment="1">
      <alignment horizontal="center"/>
    </xf>
    <xf numFmtId="0" fontId="5" fillId="4" borderId="37" xfId="6" applyFont="1" applyFill="1" applyBorder="1" applyAlignment="1">
      <alignment horizontal="center" vertical="center"/>
    </xf>
    <xf numFmtId="0" fontId="41" fillId="0" borderId="40" xfId="6" applyFont="1" applyBorder="1" applyAlignment="1">
      <alignment horizontal="center" vertical="center"/>
    </xf>
    <xf numFmtId="0" fontId="5" fillId="4" borderId="37" xfId="6" applyFont="1" applyFill="1" applyBorder="1" applyAlignment="1">
      <alignment horizontal="center" vertical="center" wrapText="1"/>
    </xf>
    <xf numFmtId="0" fontId="37" fillId="0" borderId="40" xfId="6" applyBorder="1" applyAlignment="1">
      <alignment horizontal="center" vertical="center" wrapText="1"/>
    </xf>
    <xf numFmtId="0" fontId="5" fillId="0" borderId="0" xfId="6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2" borderId="24" xfId="0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65" fontId="17" fillId="3" borderId="2" xfId="2" applyFont="1" applyFill="1" applyBorder="1" applyAlignment="1" applyProtection="1">
      <alignment horizontal="center" vertical="center" wrapText="1"/>
    </xf>
    <xf numFmtId="165" fontId="15" fillId="3" borderId="2" xfId="2" applyFont="1" applyFill="1" applyBorder="1" applyAlignment="1" applyProtection="1">
      <alignment horizontal="center" vertical="center" wrapText="1"/>
    </xf>
    <xf numFmtId="0" fontId="30" fillId="0" borderId="0" xfId="3" applyFont="1" applyAlignment="1">
      <alignment horizontal="center"/>
    </xf>
    <xf numFmtId="0" fontId="16" fillId="0" borderId="0" xfId="3" applyFont="1" applyAlignment="1">
      <alignment horizontal="center"/>
    </xf>
    <xf numFmtId="0" fontId="32" fillId="0" borderId="36" xfId="3" applyFont="1" applyBorder="1" applyAlignment="1">
      <alignment horizontal="center" vertical="center" wrapText="1"/>
    </xf>
    <xf numFmtId="0" fontId="32" fillId="0" borderId="39" xfId="3" applyFont="1" applyBorder="1" applyAlignment="1">
      <alignment horizontal="center" vertical="center" wrapText="1"/>
    </xf>
    <xf numFmtId="0" fontId="32" fillId="0" borderId="37" xfId="3" applyFont="1" applyBorder="1" applyAlignment="1">
      <alignment horizontal="center" vertical="center" wrapText="1"/>
    </xf>
    <xf numFmtId="0" fontId="32" fillId="0" borderId="40" xfId="3" applyFont="1" applyBorder="1" applyAlignment="1">
      <alignment horizontal="center" vertical="center" wrapText="1"/>
    </xf>
    <xf numFmtId="0" fontId="32" fillId="0" borderId="38" xfId="3" applyFont="1" applyBorder="1" applyAlignment="1">
      <alignment horizontal="center" vertical="center" wrapText="1"/>
    </xf>
    <xf numFmtId="0" fontId="32" fillId="0" borderId="41" xfId="3" applyFont="1" applyBorder="1" applyAlignment="1">
      <alignment horizontal="center" vertical="center" wrapText="1"/>
    </xf>
    <xf numFmtId="0" fontId="17" fillId="0" borderId="0" xfId="3" applyFont="1" applyAlignment="1">
      <alignment horizontal="center"/>
    </xf>
  </cellXfs>
  <cellStyles count="8">
    <cellStyle name="Millares" xfId="1" builtinId="3"/>
    <cellStyle name="Millares 2" xfId="5"/>
    <cellStyle name="Millares 3" xfId="7"/>
    <cellStyle name="Moneda" xfId="2" builtinId="4"/>
    <cellStyle name="Moneda 2" xfId="4"/>
    <cellStyle name="Normal" xfId="0" builtinId="0"/>
    <cellStyle name="Normal 2" xfId="3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4</xdr:row>
      <xdr:rowOff>9525</xdr:rowOff>
    </xdr:from>
    <xdr:to>
      <xdr:col>0</xdr:col>
      <xdr:colOff>1085850</xdr:colOff>
      <xdr:row>8</xdr:row>
      <xdr:rowOff>142875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xmlns="" id="{5C0F930F-895C-4A98-A919-751C7697B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019175"/>
          <a:ext cx="685800" cy="819150"/>
        </a:xfrm>
        <a:prstGeom prst="rect">
          <a:avLst/>
        </a:prstGeom>
        <a:noFill/>
        <a:ln w="936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333375</xdr:colOff>
      <xdr:row>51</xdr:row>
      <xdr:rowOff>104775</xdr:rowOff>
    </xdr:from>
    <xdr:to>
      <xdr:col>0</xdr:col>
      <xdr:colOff>1019175</xdr:colOff>
      <xdr:row>55</xdr:row>
      <xdr:rowOff>66675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xmlns="" id="{F2C5DF86-4AEE-44E1-8124-4A2BC8E29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191750"/>
          <a:ext cx="685800" cy="819150"/>
        </a:xfrm>
        <a:prstGeom prst="rect">
          <a:avLst/>
        </a:prstGeom>
        <a:noFill/>
        <a:ln w="936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82</xdr:row>
      <xdr:rowOff>28575</xdr:rowOff>
    </xdr:from>
    <xdr:to>
      <xdr:col>0</xdr:col>
      <xdr:colOff>1066800</xdr:colOff>
      <xdr:row>86</xdr:row>
      <xdr:rowOff>66675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xmlns="" id="{94194475-4575-4987-9C86-439AAAC1A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268700"/>
          <a:ext cx="685800" cy="819150"/>
        </a:xfrm>
        <a:prstGeom prst="rect">
          <a:avLst/>
        </a:prstGeom>
        <a:noFill/>
        <a:ln w="936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</xdr:colOff>
      <xdr:row>0</xdr:row>
      <xdr:rowOff>57149</xdr:rowOff>
    </xdr:from>
    <xdr:to>
      <xdr:col>3</xdr:col>
      <xdr:colOff>588817</xdr:colOff>
      <xdr:row>6</xdr:row>
      <xdr:rowOff>190499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0449" y="57149"/>
          <a:ext cx="1341293" cy="1666875"/>
        </a:xfrm>
        <a:prstGeom prst="rect">
          <a:avLst/>
        </a:prstGeom>
        <a:noFill/>
        <a:ln w="9360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831273</xdr:colOff>
      <xdr:row>48</xdr:row>
      <xdr:rowOff>138545</xdr:rowOff>
    </xdr:from>
    <xdr:to>
      <xdr:col>3</xdr:col>
      <xdr:colOff>457200</xdr:colOff>
      <xdr:row>55</xdr:row>
      <xdr:rowOff>17317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2073" y="12882995"/>
          <a:ext cx="1388052" cy="1640897"/>
        </a:xfrm>
        <a:prstGeom prst="rect">
          <a:avLst/>
        </a:prstGeom>
        <a:noFill/>
        <a:ln w="9360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762000</xdr:colOff>
      <xdr:row>86</xdr:row>
      <xdr:rowOff>66675</xdr:rowOff>
    </xdr:from>
    <xdr:to>
      <xdr:col>3</xdr:col>
      <xdr:colOff>342900</xdr:colOff>
      <xdr:row>92</xdr:row>
      <xdr:rowOff>259773</xdr:rowOff>
    </xdr:to>
    <xdr:pic>
      <xdr:nvPicPr>
        <xdr:cNvPr id="4" name="Imagen 1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52800" y="22507575"/>
          <a:ext cx="1343025" cy="1764723"/>
        </a:xfrm>
        <a:prstGeom prst="rect">
          <a:avLst/>
        </a:prstGeom>
        <a:noFill/>
        <a:ln w="9360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1209675</xdr:colOff>
      <xdr:row>7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161925"/>
          <a:ext cx="1209675" cy="14954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view="pageBreakPreview" topLeftCell="A100" zoomScaleNormal="100" zoomScaleSheetLayoutView="100" workbookViewId="0">
      <selection activeCell="A118" sqref="A118"/>
    </sheetView>
  </sheetViews>
  <sheetFormatPr baseColWidth="10" defaultRowHeight="12.75" x14ac:dyDescent="0.2"/>
  <cols>
    <col min="1" max="1" width="48.85546875" style="161" customWidth="1"/>
    <col min="2" max="2" width="16" style="161" customWidth="1"/>
    <col min="3" max="3" width="17.42578125" style="161" customWidth="1"/>
    <col min="4" max="4" width="23" style="161" customWidth="1"/>
    <col min="5" max="5" width="16.28515625" style="161" customWidth="1"/>
    <col min="6" max="256" width="11.42578125" style="161"/>
    <col min="257" max="257" width="48.85546875" style="161" customWidth="1"/>
    <col min="258" max="258" width="16" style="161" customWidth="1"/>
    <col min="259" max="259" width="17.42578125" style="161" customWidth="1"/>
    <col min="260" max="260" width="23" style="161" customWidth="1"/>
    <col min="261" max="261" width="16.28515625" style="161" customWidth="1"/>
    <col min="262" max="512" width="11.42578125" style="161"/>
    <col min="513" max="513" width="48.85546875" style="161" customWidth="1"/>
    <col min="514" max="514" width="16" style="161" customWidth="1"/>
    <col min="515" max="515" width="17.42578125" style="161" customWidth="1"/>
    <col min="516" max="516" width="23" style="161" customWidth="1"/>
    <col min="517" max="517" width="16.28515625" style="161" customWidth="1"/>
    <col min="518" max="768" width="11.42578125" style="161"/>
    <col min="769" max="769" width="48.85546875" style="161" customWidth="1"/>
    <col min="770" max="770" width="16" style="161" customWidth="1"/>
    <col min="771" max="771" width="17.42578125" style="161" customWidth="1"/>
    <col min="772" max="772" width="23" style="161" customWidth="1"/>
    <col min="773" max="773" width="16.28515625" style="161" customWidth="1"/>
    <col min="774" max="1024" width="11.42578125" style="161"/>
    <col min="1025" max="1025" width="48.85546875" style="161" customWidth="1"/>
    <col min="1026" max="1026" width="16" style="161" customWidth="1"/>
    <col min="1027" max="1027" width="17.42578125" style="161" customWidth="1"/>
    <col min="1028" max="1028" width="23" style="161" customWidth="1"/>
    <col min="1029" max="1029" width="16.28515625" style="161" customWidth="1"/>
    <col min="1030" max="1280" width="11.42578125" style="161"/>
    <col min="1281" max="1281" width="48.85546875" style="161" customWidth="1"/>
    <col min="1282" max="1282" width="16" style="161" customWidth="1"/>
    <col min="1283" max="1283" width="17.42578125" style="161" customWidth="1"/>
    <col min="1284" max="1284" width="23" style="161" customWidth="1"/>
    <col min="1285" max="1285" width="16.28515625" style="161" customWidth="1"/>
    <col min="1286" max="1536" width="11.42578125" style="161"/>
    <col min="1537" max="1537" width="48.85546875" style="161" customWidth="1"/>
    <col min="1538" max="1538" width="16" style="161" customWidth="1"/>
    <col min="1539" max="1539" width="17.42578125" style="161" customWidth="1"/>
    <col min="1540" max="1540" width="23" style="161" customWidth="1"/>
    <col min="1541" max="1541" width="16.28515625" style="161" customWidth="1"/>
    <col min="1542" max="1792" width="11.42578125" style="161"/>
    <col min="1793" max="1793" width="48.85546875" style="161" customWidth="1"/>
    <col min="1794" max="1794" width="16" style="161" customWidth="1"/>
    <col min="1795" max="1795" width="17.42578125" style="161" customWidth="1"/>
    <col min="1796" max="1796" width="23" style="161" customWidth="1"/>
    <col min="1797" max="1797" width="16.28515625" style="161" customWidth="1"/>
    <col min="1798" max="2048" width="11.42578125" style="161"/>
    <col min="2049" max="2049" width="48.85546875" style="161" customWidth="1"/>
    <col min="2050" max="2050" width="16" style="161" customWidth="1"/>
    <col min="2051" max="2051" width="17.42578125" style="161" customWidth="1"/>
    <col min="2052" max="2052" width="23" style="161" customWidth="1"/>
    <col min="2053" max="2053" width="16.28515625" style="161" customWidth="1"/>
    <col min="2054" max="2304" width="11.42578125" style="161"/>
    <col min="2305" max="2305" width="48.85546875" style="161" customWidth="1"/>
    <col min="2306" max="2306" width="16" style="161" customWidth="1"/>
    <col min="2307" max="2307" width="17.42578125" style="161" customWidth="1"/>
    <col min="2308" max="2308" width="23" style="161" customWidth="1"/>
    <col min="2309" max="2309" width="16.28515625" style="161" customWidth="1"/>
    <col min="2310" max="2560" width="11.42578125" style="161"/>
    <col min="2561" max="2561" width="48.85546875" style="161" customWidth="1"/>
    <col min="2562" max="2562" width="16" style="161" customWidth="1"/>
    <col min="2563" max="2563" width="17.42578125" style="161" customWidth="1"/>
    <col min="2564" max="2564" width="23" style="161" customWidth="1"/>
    <col min="2565" max="2565" width="16.28515625" style="161" customWidth="1"/>
    <col min="2566" max="2816" width="11.42578125" style="161"/>
    <col min="2817" max="2817" width="48.85546875" style="161" customWidth="1"/>
    <col min="2818" max="2818" width="16" style="161" customWidth="1"/>
    <col min="2819" max="2819" width="17.42578125" style="161" customWidth="1"/>
    <col min="2820" max="2820" width="23" style="161" customWidth="1"/>
    <col min="2821" max="2821" width="16.28515625" style="161" customWidth="1"/>
    <col min="2822" max="3072" width="11.42578125" style="161"/>
    <col min="3073" max="3073" width="48.85546875" style="161" customWidth="1"/>
    <col min="3074" max="3074" width="16" style="161" customWidth="1"/>
    <col min="3075" max="3075" width="17.42578125" style="161" customWidth="1"/>
    <col min="3076" max="3076" width="23" style="161" customWidth="1"/>
    <col min="3077" max="3077" width="16.28515625" style="161" customWidth="1"/>
    <col min="3078" max="3328" width="11.42578125" style="161"/>
    <col min="3329" max="3329" width="48.85546875" style="161" customWidth="1"/>
    <col min="3330" max="3330" width="16" style="161" customWidth="1"/>
    <col min="3331" max="3331" width="17.42578125" style="161" customWidth="1"/>
    <col min="3332" max="3332" width="23" style="161" customWidth="1"/>
    <col min="3333" max="3333" width="16.28515625" style="161" customWidth="1"/>
    <col min="3334" max="3584" width="11.42578125" style="161"/>
    <col min="3585" max="3585" width="48.85546875" style="161" customWidth="1"/>
    <col min="3586" max="3586" width="16" style="161" customWidth="1"/>
    <col min="3587" max="3587" width="17.42578125" style="161" customWidth="1"/>
    <col min="3588" max="3588" width="23" style="161" customWidth="1"/>
    <col min="3589" max="3589" width="16.28515625" style="161" customWidth="1"/>
    <col min="3590" max="3840" width="11.42578125" style="161"/>
    <col min="3841" max="3841" width="48.85546875" style="161" customWidth="1"/>
    <col min="3842" max="3842" width="16" style="161" customWidth="1"/>
    <col min="3843" max="3843" width="17.42578125" style="161" customWidth="1"/>
    <col min="3844" max="3844" width="23" style="161" customWidth="1"/>
    <col min="3845" max="3845" width="16.28515625" style="161" customWidth="1"/>
    <col min="3846" max="4096" width="11.42578125" style="161"/>
    <col min="4097" max="4097" width="48.85546875" style="161" customWidth="1"/>
    <col min="4098" max="4098" width="16" style="161" customWidth="1"/>
    <col min="4099" max="4099" width="17.42578125" style="161" customWidth="1"/>
    <col min="4100" max="4100" width="23" style="161" customWidth="1"/>
    <col min="4101" max="4101" width="16.28515625" style="161" customWidth="1"/>
    <col min="4102" max="4352" width="11.42578125" style="161"/>
    <col min="4353" max="4353" width="48.85546875" style="161" customWidth="1"/>
    <col min="4354" max="4354" width="16" style="161" customWidth="1"/>
    <col min="4355" max="4355" width="17.42578125" style="161" customWidth="1"/>
    <col min="4356" max="4356" width="23" style="161" customWidth="1"/>
    <col min="4357" max="4357" width="16.28515625" style="161" customWidth="1"/>
    <col min="4358" max="4608" width="11.42578125" style="161"/>
    <col min="4609" max="4609" width="48.85546875" style="161" customWidth="1"/>
    <col min="4610" max="4610" width="16" style="161" customWidth="1"/>
    <col min="4611" max="4611" width="17.42578125" style="161" customWidth="1"/>
    <col min="4612" max="4612" width="23" style="161" customWidth="1"/>
    <col min="4613" max="4613" width="16.28515625" style="161" customWidth="1"/>
    <col min="4614" max="4864" width="11.42578125" style="161"/>
    <col min="4865" max="4865" width="48.85546875" style="161" customWidth="1"/>
    <col min="4866" max="4866" width="16" style="161" customWidth="1"/>
    <col min="4867" max="4867" width="17.42578125" style="161" customWidth="1"/>
    <col min="4868" max="4868" width="23" style="161" customWidth="1"/>
    <col min="4869" max="4869" width="16.28515625" style="161" customWidth="1"/>
    <col min="4870" max="5120" width="11.42578125" style="161"/>
    <col min="5121" max="5121" width="48.85546875" style="161" customWidth="1"/>
    <col min="5122" max="5122" width="16" style="161" customWidth="1"/>
    <col min="5123" max="5123" width="17.42578125" style="161" customWidth="1"/>
    <col min="5124" max="5124" width="23" style="161" customWidth="1"/>
    <col min="5125" max="5125" width="16.28515625" style="161" customWidth="1"/>
    <col min="5126" max="5376" width="11.42578125" style="161"/>
    <col min="5377" max="5377" width="48.85546875" style="161" customWidth="1"/>
    <col min="5378" max="5378" width="16" style="161" customWidth="1"/>
    <col min="5379" max="5379" width="17.42578125" style="161" customWidth="1"/>
    <col min="5380" max="5380" width="23" style="161" customWidth="1"/>
    <col min="5381" max="5381" width="16.28515625" style="161" customWidth="1"/>
    <col min="5382" max="5632" width="11.42578125" style="161"/>
    <col min="5633" max="5633" width="48.85546875" style="161" customWidth="1"/>
    <col min="5634" max="5634" width="16" style="161" customWidth="1"/>
    <col min="5635" max="5635" width="17.42578125" style="161" customWidth="1"/>
    <col min="5636" max="5636" width="23" style="161" customWidth="1"/>
    <col min="5637" max="5637" width="16.28515625" style="161" customWidth="1"/>
    <col min="5638" max="5888" width="11.42578125" style="161"/>
    <col min="5889" max="5889" width="48.85546875" style="161" customWidth="1"/>
    <col min="5890" max="5890" width="16" style="161" customWidth="1"/>
    <col min="5891" max="5891" width="17.42578125" style="161" customWidth="1"/>
    <col min="5892" max="5892" width="23" style="161" customWidth="1"/>
    <col min="5893" max="5893" width="16.28515625" style="161" customWidth="1"/>
    <col min="5894" max="6144" width="11.42578125" style="161"/>
    <col min="6145" max="6145" width="48.85546875" style="161" customWidth="1"/>
    <col min="6146" max="6146" width="16" style="161" customWidth="1"/>
    <col min="6147" max="6147" width="17.42578125" style="161" customWidth="1"/>
    <col min="6148" max="6148" width="23" style="161" customWidth="1"/>
    <col min="6149" max="6149" width="16.28515625" style="161" customWidth="1"/>
    <col min="6150" max="6400" width="11.42578125" style="161"/>
    <col min="6401" max="6401" width="48.85546875" style="161" customWidth="1"/>
    <col min="6402" max="6402" width="16" style="161" customWidth="1"/>
    <col min="6403" max="6403" width="17.42578125" style="161" customWidth="1"/>
    <col min="6404" max="6404" width="23" style="161" customWidth="1"/>
    <col min="6405" max="6405" width="16.28515625" style="161" customWidth="1"/>
    <col min="6406" max="6656" width="11.42578125" style="161"/>
    <col min="6657" max="6657" width="48.85546875" style="161" customWidth="1"/>
    <col min="6658" max="6658" width="16" style="161" customWidth="1"/>
    <col min="6659" max="6659" width="17.42578125" style="161" customWidth="1"/>
    <col min="6660" max="6660" width="23" style="161" customWidth="1"/>
    <col min="6661" max="6661" width="16.28515625" style="161" customWidth="1"/>
    <col min="6662" max="6912" width="11.42578125" style="161"/>
    <col min="6913" max="6913" width="48.85546875" style="161" customWidth="1"/>
    <col min="6914" max="6914" width="16" style="161" customWidth="1"/>
    <col min="6915" max="6915" width="17.42578125" style="161" customWidth="1"/>
    <col min="6916" max="6916" width="23" style="161" customWidth="1"/>
    <col min="6917" max="6917" width="16.28515625" style="161" customWidth="1"/>
    <col min="6918" max="7168" width="11.42578125" style="161"/>
    <col min="7169" max="7169" width="48.85546875" style="161" customWidth="1"/>
    <col min="7170" max="7170" width="16" style="161" customWidth="1"/>
    <col min="7171" max="7171" width="17.42578125" style="161" customWidth="1"/>
    <col min="7172" max="7172" width="23" style="161" customWidth="1"/>
    <col min="7173" max="7173" width="16.28515625" style="161" customWidth="1"/>
    <col min="7174" max="7424" width="11.42578125" style="161"/>
    <col min="7425" max="7425" width="48.85546875" style="161" customWidth="1"/>
    <col min="7426" max="7426" width="16" style="161" customWidth="1"/>
    <col min="7427" max="7427" width="17.42578125" style="161" customWidth="1"/>
    <col min="7428" max="7428" width="23" style="161" customWidth="1"/>
    <col min="7429" max="7429" width="16.28515625" style="161" customWidth="1"/>
    <col min="7430" max="7680" width="11.42578125" style="161"/>
    <col min="7681" max="7681" width="48.85546875" style="161" customWidth="1"/>
    <col min="7682" max="7682" width="16" style="161" customWidth="1"/>
    <col min="7683" max="7683" width="17.42578125" style="161" customWidth="1"/>
    <col min="7684" max="7684" width="23" style="161" customWidth="1"/>
    <col min="7685" max="7685" width="16.28515625" style="161" customWidth="1"/>
    <col min="7686" max="7936" width="11.42578125" style="161"/>
    <col min="7937" max="7937" width="48.85546875" style="161" customWidth="1"/>
    <col min="7938" max="7938" width="16" style="161" customWidth="1"/>
    <col min="7939" max="7939" width="17.42578125" style="161" customWidth="1"/>
    <col min="7940" max="7940" width="23" style="161" customWidth="1"/>
    <col min="7941" max="7941" width="16.28515625" style="161" customWidth="1"/>
    <col min="7942" max="8192" width="11.42578125" style="161"/>
    <col min="8193" max="8193" width="48.85546875" style="161" customWidth="1"/>
    <col min="8194" max="8194" width="16" style="161" customWidth="1"/>
    <col min="8195" max="8195" width="17.42578125" style="161" customWidth="1"/>
    <col min="8196" max="8196" width="23" style="161" customWidth="1"/>
    <col min="8197" max="8197" width="16.28515625" style="161" customWidth="1"/>
    <col min="8198" max="8448" width="11.42578125" style="161"/>
    <col min="8449" max="8449" width="48.85546875" style="161" customWidth="1"/>
    <col min="8450" max="8450" width="16" style="161" customWidth="1"/>
    <col min="8451" max="8451" width="17.42578125" style="161" customWidth="1"/>
    <col min="8452" max="8452" width="23" style="161" customWidth="1"/>
    <col min="8453" max="8453" width="16.28515625" style="161" customWidth="1"/>
    <col min="8454" max="8704" width="11.42578125" style="161"/>
    <col min="8705" max="8705" width="48.85546875" style="161" customWidth="1"/>
    <col min="8706" max="8706" width="16" style="161" customWidth="1"/>
    <col min="8707" max="8707" width="17.42578125" style="161" customWidth="1"/>
    <col min="8708" max="8708" width="23" style="161" customWidth="1"/>
    <col min="8709" max="8709" width="16.28515625" style="161" customWidth="1"/>
    <col min="8710" max="8960" width="11.42578125" style="161"/>
    <col min="8961" max="8961" width="48.85546875" style="161" customWidth="1"/>
    <col min="8962" max="8962" width="16" style="161" customWidth="1"/>
    <col min="8963" max="8963" width="17.42578125" style="161" customWidth="1"/>
    <col min="8964" max="8964" width="23" style="161" customWidth="1"/>
    <col min="8965" max="8965" width="16.28515625" style="161" customWidth="1"/>
    <col min="8966" max="9216" width="11.42578125" style="161"/>
    <col min="9217" max="9217" width="48.85546875" style="161" customWidth="1"/>
    <col min="9218" max="9218" width="16" style="161" customWidth="1"/>
    <col min="9219" max="9219" width="17.42578125" style="161" customWidth="1"/>
    <col min="9220" max="9220" width="23" style="161" customWidth="1"/>
    <col min="9221" max="9221" width="16.28515625" style="161" customWidth="1"/>
    <col min="9222" max="9472" width="11.42578125" style="161"/>
    <col min="9473" max="9473" width="48.85546875" style="161" customWidth="1"/>
    <col min="9474" max="9474" width="16" style="161" customWidth="1"/>
    <col min="9475" max="9475" width="17.42578125" style="161" customWidth="1"/>
    <col min="9476" max="9476" width="23" style="161" customWidth="1"/>
    <col min="9477" max="9477" width="16.28515625" style="161" customWidth="1"/>
    <col min="9478" max="9728" width="11.42578125" style="161"/>
    <col min="9729" max="9729" width="48.85546875" style="161" customWidth="1"/>
    <col min="9730" max="9730" width="16" style="161" customWidth="1"/>
    <col min="9731" max="9731" width="17.42578125" style="161" customWidth="1"/>
    <col min="9732" max="9732" width="23" style="161" customWidth="1"/>
    <col min="9733" max="9733" width="16.28515625" style="161" customWidth="1"/>
    <col min="9734" max="9984" width="11.42578125" style="161"/>
    <col min="9985" max="9985" width="48.85546875" style="161" customWidth="1"/>
    <col min="9986" max="9986" width="16" style="161" customWidth="1"/>
    <col min="9987" max="9987" width="17.42578125" style="161" customWidth="1"/>
    <col min="9988" max="9988" width="23" style="161" customWidth="1"/>
    <col min="9989" max="9989" width="16.28515625" style="161" customWidth="1"/>
    <col min="9990" max="10240" width="11.42578125" style="161"/>
    <col min="10241" max="10241" width="48.85546875" style="161" customWidth="1"/>
    <col min="10242" max="10242" width="16" style="161" customWidth="1"/>
    <col min="10243" max="10243" width="17.42578125" style="161" customWidth="1"/>
    <col min="10244" max="10244" width="23" style="161" customWidth="1"/>
    <col min="10245" max="10245" width="16.28515625" style="161" customWidth="1"/>
    <col min="10246" max="10496" width="11.42578125" style="161"/>
    <col min="10497" max="10497" width="48.85546875" style="161" customWidth="1"/>
    <col min="10498" max="10498" width="16" style="161" customWidth="1"/>
    <col min="10499" max="10499" width="17.42578125" style="161" customWidth="1"/>
    <col min="10500" max="10500" width="23" style="161" customWidth="1"/>
    <col min="10501" max="10501" width="16.28515625" style="161" customWidth="1"/>
    <col min="10502" max="10752" width="11.42578125" style="161"/>
    <col min="10753" max="10753" width="48.85546875" style="161" customWidth="1"/>
    <col min="10754" max="10754" width="16" style="161" customWidth="1"/>
    <col min="10755" max="10755" width="17.42578125" style="161" customWidth="1"/>
    <col min="10756" max="10756" width="23" style="161" customWidth="1"/>
    <col min="10757" max="10757" width="16.28515625" style="161" customWidth="1"/>
    <col min="10758" max="11008" width="11.42578125" style="161"/>
    <col min="11009" max="11009" width="48.85546875" style="161" customWidth="1"/>
    <col min="11010" max="11010" width="16" style="161" customWidth="1"/>
    <col min="11011" max="11011" width="17.42578125" style="161" customWidth="1"/>
    <col min="11012" max="11012" width="23" style="161" customWidth="1"/>
    <col min="11013" max="11013" width="16.28515625" style="161" customWidth="1"/>
    <col min="11014" max="11264" width="11.42578125" style="161"/>
    <col min="11265" max="11265" width="48.85546875" style="161" customWidth="1"/>
    <col min="11266" max="11266" width="16" style="161" customWidth="1"/>
    <col min="11267" max="11267" width="17.42578125" style="161" customWidth="1"/>
    <col min="11268" max="11268" width="23" style="161" customWidth="1"/>
    <col min="11269" max="11269" width="16.28515625" style="161" customWidth="1"/>
    <col min="11270" max="11520" width="11.42578125" style="161"/>
    <col min="11521" max="11521" width="48.85546875" style="161" customWidth="1"/>
    <col min="11522" max="11522" width="16" style="161" customWidth="1"/>
    <col min="11523" max="11523" width="17.42578125" style="161" customWidth="1"/>
    <col min="11524" max="11524" width="23" style="161" customWidth="1"/>
    <col min="11525" max="11525" width="16.28515625" style="161" customWidth="1"/>
    <col min="11526" max="11776" width="11.42578125" style="161"/>
    <col min="11777" max="11777" width="48.85546875" style="161" customWidth="1"/>
    <col min="11778" max="11778" width="16" style="161" customWidth="1"/>
    <col min="11779" max="11779" width="17.42578125" style="161" customWidth="1"/>
    <col min="11780" max="11780" width="23" style="161" customWidth="1"/>
    <col min="11781" max="11781" width="16.28515625" style="161" customWidth="1"/>
    <col min="11782" max="12032" width="11.42578125" style="161"/>
    <col min="12033" max="12033" width="48.85546875" style="161" customWidth="1"/>
    <col min="12034" max="12034" width="16" style="161" customWidth="1"/>
    <col min="12035" max="12035" width="17.42578125" style="161" customWidth="1"/>
    <col min="12036" max="12036" width="23" style="161" customWidth="1"/>
    <col min="12037" max="12037" width="16.28515625" style="161" customWidth="1"/>
    <col min="12038" max="12288" width="11.42578125" style="161"/>
    <col min="12289" max="12289" width="48.85546875" style="161" customWidth="1"/>
    <col min="12290" max="12290" width="16" style="161" customWidth="1"/>
    <col min="12291" max="12291" width="17.42578125" style="161" customWidth="1"/>
    <col min="12292" max="12292" width="23" style="161" customWidth="1"/>
    <col min="12293" max="12293" width="16.28515625" style="161" customWidth="1"/>
    <col min="12294" max="12544" width="11.42578125" style="161"/>
    <col min="12545" max="12545" width="48.85546875" style="161" customWidth="1"/>
    <col min="12546" max="12546" width="16" style="161" customWidth="1"/>
    <col min="12547" max="12547" width="17.42578125" style="161" customWidth="1"/>
    <col min="12548" max="12548" width="23" style="161" customWidth="1"/>
    <col min="12549" max="12549" width="16.28515625" style="161" customWidth="1"/>
    <col min="12550" max="12800" width="11.42578125" style="161"/>
    <col min="12801" max="12801" width="48.85546875" style="161" customWidth="1"/>
    <col min="12802" max="12802" width="16" style="161" customWidth="1"/>
    <col min="12803" max="12803" width="17.42578125" style="161" customWidth="1"/>
    <col min="12804" max="12804" width="23" style="161" customWidth="1"/>
    <col min="12805" max="12805" width="16.28515625" style="161" customWidth="1"/>
    <col min="12806" max="13056" width="11.42578125" style="161"/>
    <col min="13057" max="13057" width="48.85546875" style="161" customWidth="1"/>
    <col min="13058" max="13058" width="16" style="161" customWidth="1"/>
    <col min="13059" max="13059" width="17.42578125" style="161" customWidth="1"/>
    <col min="13060" max="13060" width="23" style="161" customWidth="1"/>
    <col min="13061" max="13061" width="16.28515625" style="161" customWidth="1"/>
    <col min="13062" max="13312" width="11.42578125" style="161"/>
    <col min="13313" max="13313" width="48.85546875" style="161" customWidth="1"/>
    <col min="13314" max="13314" width="16" style="161" customWidth="1"/>
    <col min="13315" max="13315" width="17.42578125" style="161" customWidth="1"/>
    <col min="13316" max="13316" width="23" style="161" customWidth="1"/>
    <col min="13317" max="13317" width="16.28515625" style="161" customWidth="1"/>
    <col min="13318" max="13568" width="11.42578125" style="161"/>
    <col min="13569" max="13569" width="48.85546875" style="161" customWidth="1"/>
    <col min="13570" max="13570" width="16" style="161" customWidth="1"/>
    <col min="13571" max="13571" width="17.42578125" style="161" customWidth="1"/>
    <col min="13572" max="13572" width="23" style="161" customWidth="1"/>
    <col min="13573" max="13573" width="16.28515625" style="161" customWidth="1"/>
    <col min="13574" max="13824" width="11.42578125" style="161"/>
    <col min="13825" max="13825" width="48.85546875" style="161" customWidth="1"/>
    <col min="13826" max="13826" width="16" style="161" customWidth="1"/>
    <col min="13827" max="13827" width="17.42578125" style="161" customWidth="1"/>
    <col min="13828" max="13828" width="23" style="161" customWidth="1"/>
    <col min="13829" max="13829" width="16.28515625" style="161" customWidth="1"/>
    <col min="13830" max="14080" width="11.42578125" style="161"/>
    <col min="14081" max="14081" width="48.85546875" style="161" customWidth="1"/>
    <col min="14082" max="14082" width="16" style="161" customWidth="1"/>
    <col min="14083" max="14083" width="17.42578125" style="161" customWidth="1"/>
    <col min="14084" max="14084" width="23" style="161" customWidth="1"/>
    <col min="14085" max="14085" width="16.28515625" style="161" customWidth="1"/>
    <col min="14086" max="14336" width="11.42578125" style="161"/>
    <col min="14337" max="14337" width="48.85546875" style="161" customWidth="1"/>
    <col min="14338" max="14338" width="16" style="161" customWidth="1"/>
    <col min="14339" max="14339" width="17.42578125" style="161" customWidth="1"/>
    <col min="14340" max="14340" width="23" style="161" customWidth="1"/>
    <col min="14341" max="14341" width="16.28515625" style="161" customWidth="1"/>
    <col min="14342" max="14592" width="11.42578125" style="161"/>
    <col min="14593" max="14593" width="48.85546875" style="161" customWidth="1"/>
    <col min="14594" max="14594" width="16" style="161" customWidth="1"/>
    <col min="14595" max="14595" width="17.42578125" style="161" customWidth="1"/>
    <col min="14596" max="14596" width="23" style="161" customWidth="1"/>
    <col min="14597" max="14597" width="16.28515625" style="161" customWidth="1"/>
    <col min="14598" max="14848" width="11.42578125" style="161"/>
    <col min="14849" max="14849" width="48.85546875" style="161" customWidth="1"/>
    <col min="14850" max="14850" width="16" style="161" customWidth="1"/>
    <col min="14851" max="14851" width="17.42578125" style="161" customWidth="1"/>
    <col min="14852" max="14852" width="23" style="161" customWidth="1"/>
    <col min="14853" max="14853" width="16.28515625" style="161" customWidth="1"/>
    <col min="14854" max="15104" width="11.42578125" style="161"/>
    <col min="15105" max="15105" width="48.85546875" style="161" customWidth="1"/>
    <col min="15106" max="15106" width="16" style="161" customWidth="1"/>
    <col min="15107" max="15107" width="17.42578125" style="161" customWidth="1"/>
    <col min="15108" max="15108" width="23" style="161" customWidth="1"/>
    <col min="15109" max="15109" width="16.28515625" style="161" customWidth="1"/>
    <col min="15110" max="15360" width="11.42578125" style="161"/>
    <col min="15361" max="15361" width="48.85546875" style="161" customWidth="1"/>
    <col min="15362" max="15362" width="16" style="161" customWidth="1"/>
    <col min="15363" max="15363" width="17.42578125" style="161" customWidth="1"/>
    <col min="15364" max="15364" width="23" style="161" customWidth="1"/>
    <col min="15365" max="15365" width="16.28515625" style="161" customWidth="1"/>
    <col min="15366" max="15616" width="11.42578125" style="161"/>
    <col min="15617" max="15617" width="48.85546875" style="161" customWidth="1"/>
    <col min="15618" max="15618" width="16" style="161" customWidth="1"/>
    <col min="15619" max="15619" width="17.42578125" style="161" customWidth="1"/>
    <col min="15620" max="15620" width="23" style="161" customWidth="1"/>
    <col min="15621" max="15621" width="16.28515625" style="161" customWidth="1"/>
    <col min="15622" max="15872" width="11.42578125" style="161"/>
    <col min="15873" max="15873" width="48.85546875" style="161" customWidth="1"/>
    <col min="15874" max="15874" width="16" style="161" customWidth="1"/>
    <col min="15875" max="15875" width="17.42578125" style="161" customWidth="1"/>
    <col min="15876" max="15876" width="23" style="161" customWidth="1"/>
    <col min="15877" max="15877" width="16.28515625" style="161" customWidth="1"/>
    <col min="15878" max="16128" width="11.42578125" style="161"/>
    <col min="16129" max="16129" width="48.85546875" style="161" customWidth="1"/>
    <col min="16130" max="16130" width="16" style="161" customWidth="1"/>
    <col min="16131" max="16131" width="17.42578125" style="161" customWidth="1"/>
    <col min="16132" max="16132" width="23" style="161" customWidth="1"/>
    <col min="16133" max="16133" width="16.28515625" style="161" customWidth="1"/>
    <col min="16134" max="16384" width="11.42578125" style="161"/>
  </cols>
  <sheetData>
    <row r="1" spans="1:5" ht="27" x14ac:dyDescent="0.4">
      <c r="A1" s="224" t="s">
        <v>68</v>
      </c>
      <c r="B1" s="224"/>
      <c r="C1" s="224"/>
      <c r="D1" s="224"/>
      <c r="E1" s="224"/>
    </row>
    <row r="3" spans="1:5" ht="19.5" x14ac:dyDescent="0.3">
      <c r="A3" s="225" t="s">
        <v>83</v>
      </c>
      <c r="B3" s="225"/>
      <c r="C3" s="225"/>
      <c r="D3" s="225"/>
      <c r="E3" s="225"/>
    </row>
    <row r="4" spans="1:5" ht="20.25" x14ac:dyDescent="0.3">
      <c r="A4" s="226"/>
      <c r="B4" s="226"/>
      <c r="C4" s="226"/>
      <c r="D4" s="226"/>
    </row>
    <row r="5" spans="1:5" ht="15.75" x14ac:dyDescent="0.25">
      <c r="A5" s="227"/>
      <c r="B5" s="227"/>
      <c r="C5" s="227"/>
      <c r="D5" s="227"/>
    </row>
    <row r="10" spans="1:5" ht="15.75" x14ac:dyDescent="0.25">
      <c r="A10" s="162" t="s">
        <v>70</v>
      </c>
      <c r="B10" s="162"/>
      <c r="C10" s="162"/>
      <c r="D10" s="163"/>
    </row>
    <row r="11" spans="1:5" ht="16.5" thickBot="1" x14ac:dyDescent="0.3">
      <c r="A11" s="162"/>
      <c r="B11" s="162"/>
      <c r="C11" s="162"/>
      <c r="D11" s="163"/>
    </row>
    <row r="12" spans="1:5" x14ac:dyDescent="0.2">
      <c r="A12" s="228" t="s">
        <v>71</v>
      </c>
      <c r="B12" s="230" t="s">
        <v>67</v>
      </c>
      <c r="C12" s="230" t="s">
        <v>99</v>
      </c>
      <c r="D12" s="230" t="s">
        <v>85</v>
      </c>
      <c r="E12" s="230" t="s">
        <v>84</v>
      </c>
    </row>
    <row r="13" spans="1:5" ht="16.5" customHeight="1" thickBot="1" x14ac:dyDescent="0.25">
      <c r="A13" s="229"/>
      <c r="B13" s="231"/>
      <c r="C13" s="231"/>
      <c r="D13" s="231"/>
      <c r="E13" s="231"/>
    </row>
    <row r="14" spans="1:5" ht="16.5" thickBot="1" x14ac:dyDescent="0.25">
      <c r="A14" s="164"/>
      <c r="B14" s="164"/>
      <c r="C14" s="164"/>
    </row>
    <row r="15" spans="1:5" ht="16.5" thickBot="1" x14ac:dyDescent="0.3">
      <c r="A15" s="165" t="s">
        <v>72</v>
      </c>
      <c r="B15" s="166">
        <v>2018.43</v>
      </c>
      <c r="C15" s="167">
        <f>SUM(B15*3.4/100)</f>
        <v>68.626620000000003</v>
      </c>
      <c r="D15" s="167">
        <f>SUM(B15+C15)*30.4</f>
        <v>63446.521248000005</v>
      </c>
      <c r="E15" s="168">
        <f>SUM(D15/30.4)</f>
        <v>2087.0566200000003</v>
      </c>
    </row>
    <row r="16" spans="1:5" ht="15.75" x14ac:dyDescent="0.25">
      <c r="A16" s="169"/>
      <c r="B16" s="169"/>
      <c r="C16" s="169"/>
      <c r="D16" s="170"/>
    </row>
    <row r="17" spans="1:5" ht="15.75" x14ac:dyDescent="0.25">
      <c r="A17" s="169"/>
      <c r="B17" s="169"/>
      <c r="C17" s="169"/>
      <c r="D17" s="170"/>
    </row>
    <row r="18" spans="1:5" ht="15.75" x14ac:dyDescent="0.25">
      <c r="A18" s="169"/>
      <c r="B18" s="169"/>
      <c r="C18" s="169"/>
      <c r="D18" s="170"/>
    </row>
    <row r="19" spans="1:5" ht="15.75" x14ac:dyDescent="0.25">
      <c r="A19" s="169"/>
      <c r="B19" s="169"/>
      <c r="C19" s="169"/>
    </row>
    <row r="20" spans="1:5" ht="16.5" thickBot="1" x14ac:dyDescent="0.3">
      <c r="A20" s="171" t="s">
        <v>9</v>
      </c>
      <c r="B20" s="171"/>
      <c r="C20" s="171"/>
    </row>
    <row r="21" spans="1:5" ht="12.75" customHeight="1" x14ac:dyDescent="0.2">
      <c r="A21" s="228" t="s">
        <v>71</v>
      </c>
      <c r="B21" s="230" t="s">
        <v>67</v>
      </c>
      <c r="C21" s="230" t="s">
        <v>99</v>
      </c>
      <c r="D21" s="230" t="s">
        <v>85</v>
      </c>
      <c r="E21" s="230" t="s">
        <v>84</v>
      </c>
    </row>
    <row r="22" spans="1:5" ht="16.5" customHeight="1" thickBot="1" x14ac:dyDescent="0.25">
      <c r="A22" s="229"/>
      <c r="B22" s="231"/>
      <c r="C22" s="231"/>
      <c r="D22" s="231"/>
      <c r="E22" s="231"/>
    </row>
    <row r="23" spans="1:5" ht="13.5" thickBot="1" x14ac:dyDescent="0.25">
      <c r="A23" s="172"/>
      <c r="B23" s="172"/>
      <c r="C23" s="172"/>
    </row>
    <row r="24" spans="1:5" ht="15.75" x14ac:dyDescent="0.2">
      <c r="A24" s="173"/>
      <c r="B24" s="174"/>
      <c r="C24" s="175"/>
      <c r="D24" s="176"/>
      <c r="E24" s="177"/>
    </row>
    <row r="25" spans="1:5" ht="15" x14ac:dyDescent="0.2">
      <c r="A25" s="178" t="s">
        <v>73</v>
      </c>
      <c r="B25" s="179">
        <v>1313.2</v>
      </c>
      <c r="C25" s="180">
        <f>SUM(B25*3.4/100)</f>
        <v>44.648800000000001</v>
      </c>
      <c r="D25" s="181">
        <f>SUM(B25+C25)*30.4</f>
        <v>41278.603519999997</v>
      </c>
      <c r="E25" s="182">
        <f>SUM(D25/30.4)</f>
        <v>1357.8488</v>
      </c>
    </row>
    <row r="26" spans="1:5" ht="15" x14ac:dyDescent="0.2">
      <c r="A26" s="183"/>
      <c r="B26" s="184"/>
      <c r="C26" s="179"/>
      <c r="D26" s="185"/>
      <c r="E26" s="186"/>
    </row>
    <row r="27" spans="1:5" ht="15" x14ac:dyDescent="0.2">
      <c r="A27" s="183" t="s">
        <v>12</v>
      </c>
      <c r="B27" s="179">
        <v>859.45</v>
      </c>
      <c r="C27" s="180">
        <f>SUM(B27*3.4/100)</f>
        <v>29.221299999999999</v>
      </c>
      <c r="D27" s="181">
        <f>SUM(B27+C27)*30.4</f>
        <v>27015.607520000001</v>
      </c>
      <c r="E27" s="182">
        <f>SUM(D27/30.4)</f>
        <v>888.67130000000009</v>
      </c>
    </row>
    <row r="28" spans="1:5" ht="15" x14ac:dyDescent="0.2">
      <c r="A28" s="183"/>
      <c r="B28" s="179"/>
      <c r="C28" s="179"/>
      <c r="D28" s="181"/>
      <c r="E28" s="182"/>
    </row>
    <row r="29" spans="1:5" ht="15" x14ac:dyDescent="0.2">
      <c r="A29" s="183" t="s">
        <v>13</v>
      </c>
      <c r="B29" s="179">
        <v>661</v>
      </c>
      <c r="C29" s="180">
        <f>SUM(B29*3.4/100)</f>
        <v>22.474</v>
      </c>
      <c r="D29" s="181">
        <f>SUM(B29+C29)*30.4</f>
        <v>20777.6096</v>
      </c>
      <c r="E29" s="182">
        <f>SUM(D29/30.4)</f>
        <v>683.47400000000005</v>
      </c>
    </row>
    <row r="30" spans="1:5" ht="15" x14ac:dyDescent="0.2">
      <c r="A30" s="183"/>
      <c r="B30" s="179"/>
      <c r="C30" s="179"/>
      <c r="D30" s="181"/>
      <c r="E30" s="182"/>
    </row>
    <row r="31" spans="1:5" ht="15" x14ac:dyDescent="0.2">
      <c r="A31" s="183" t="s">
        <v>74</v>
      </c>
      <c r="B31" s="179">
        <v>661</v>
      </c>
      <c r="C31" s="180">
        <f>SUM(B31*3.4/100)</f>
        <v>22.474</v>
      </c>
      <c r="D31" s="181">
        <f>SUM(B31+C31)*30.4</f>
        <v>20777.6096</v>
      </c>
      <c r="E31" s="182">
        <f>SUM(D31/30.4)</f>
        <v>683.47400000000005</v>
      </c>
    </row>
    <row r="32" spans="1:5" ht="15" x14ac:dyDescent="0.2">
      <c r="A32" s="183"/>
      <c r="B32" s="179"/>
      <c r="C32" s="179"/>
      <c r="D32" s="181"/>
      <c r="E32" s="186"/>
    </row>
    <row r="33" spans="1:5" ht="15" x14ac:dyDescent="0.2">
      <c r="A33" s="183" t="s">
        <v>14</v>
      </c>
      <c r="B33" s="179">
        <v>788.41</v>
      </c>
      <c r="C33" s="180">
        <f>SUM(B33*3.4/100)</f>
        <v>26.805939999999996</v>
      </c>
      <c r="D33" s="181">
        <f>SUM(B33+C33)*30.4</f>
        <v>24782.564575999997</v>
      </c>
      <c r="E33" s="182">
        <f>SUM(D33/30.4)</f>
        <v>815.21593999999993</v>
      </c>
    </row>
    <row r="34" spans="1:5" ht="15" x14ac:dyDescent="0.2">
      <c r="A34" s="183" t="s">
        <v>15</v>
      </c>
      <c r="B34" s="179">
        <v>661</v>
      </c>
      <c r="C34" s="180">
        <f>SUM(B34*3.4/100)</f>
        <v>22.474</v>
      </c>
      <c r="D34" s="181">
        <f>SUM(B34+C34)*30.4</f>
        <v>20777.6096</v>
      </c>
      <c r="E34" s="182">
        <f>SUM(D34/30.4)</f>
        <v>683.47400000000005</v>
      </c>
    </row>
    <row r="35" spans="1:5" ht="15" x14ac:dyDescent="0.2">
      <c r="A35" s="183" t="s">
        <v>16</v>
      </c>
      <c r="B35" s="179">
        <v>596.54999999999995</v>
      </c>
      <c r="C35" s="180">
        <f>SUM(B35*3.4/100)</f>
        <v>20.282699999999998</v>
      </c>
      <c r="D35" s="181">
        <f>SUM(B35+C35)*30.4</f>
        <v>18751.714079999998</v>
      </c>
      <c r="E35" s="182">
        <f>SUM(D35/30.4)</f>
        <v>616.83269999999993</v>
      </c>
    </row>
    <row r="36" spans="1:5" ht="16.5" thickBot="1" x14ac:dyDescent="0.3">
      <c r="A36" s="187"/>
      <c r="B36" s="188"/>
      <c r="C36" s="188"/>
      <c r="D36" s="189" t="s">
        <v>23</v>
      </c>
      <c r="E36" s="190"/>
    </row>
    <row r="37" spans="1:5" ht="15.75" x14ac:dyDescent="0.25">
      <c r="A37" s="169"/>
      <c r="B37" s="169"/>
      <c r="C37" s="169"/>
    </row>
    <row r="38" spans="1:5" ht="15.75" x14ac:dyDescent="0.25">
      <c r="A38" s="169"/>
      <c r="B38" s="169"/>
      <c r="C38" s="169"/>
    </row>
    <row r="39" spans="1:5" ht="16.5" thickBot="1" x14ac:dyDescent="0.3">
      <c r="A39" s="171" t="s">
        <v>18</v>
      </c>
      <c r="B39" s="171"/>
      <c r="C39" s="171"/>
    </row>
    <row r="40" spans="1:5" ht="12.75" customHeight="1" x14ac:dyDescent="0.2">
      <c r="A40" s="228" t="s">
        <v>71</v>
      </c>
      <c r="B40" s="230" t="s">
        <v>67</v>
      </c>
      <c r="C40" s="230" t="s">
        <v>99</v>
      </c>
      <c r="D40" s="230" t="s">
        <v>85</v>
      </c>
      <c r="E40" s="230" t="s">
        <v>84</v>
      </c>
    </row>
    <row r="41" spans="1:5" ht="16.5" customHeight="1" thickBot="1" x14ac:dyDescent="0.25">
      <c r="A41" s="229"/>
      <c r="B41" s="231"/>
      <c r="C41" s="231"/>
      <c r="D41" s="231"/>
      <c r="E41" s="231"/>
    </row>
    <row r="42" spans="1:5" ht="16.5" thickBot="1" x14ac:dyDescent="0.3">
      <c r="A42" s="191"/>
      <c r="B42" s="191"/>
      <c r="C42" s="191"/>
      <c r="D42" s="192"/>
    </row>
    <row r="43" spans="1:5" ht="15.75" x14ac:dyDescent="0.25">
      <c r="A43" s="193" t="s">
        <v>23</v>
      </c>
      <c r="B43" s="194"/>
      <c r="C43" s="194"/>
      <c r="D43" s="195" t="s">
        <v>23</v>
      </c>
      <c r="E43" s="177"/>
    </row>
    <row r="44" spans="1:5" ht="15" x14ac:dyDescent="0.2">
      <c r="A44" s="178" t="s">
        <v>19</v>
      </c>
      <c r="B44" s="179">
        <v>494.93</v>
      </c>
      <c r="C44" s="180">
        <f>SUM(B44*3.4/100)</f>
        <v>16.82762</v>
      </c>
      <c r="D44" s="181">
        <f>SUM(B44+C44)*30.4</f>
        <v>15557.431648</v>
      </c>
      <c r="E44" s="182">
        <f>SUM(D44/30.4)</f>
        <v>511.75762000000003</v>
      </c>
    </row>
    <row r="45" spans="1:5" ht="15" x14ac:dyDescent="0.2">
      <c r="A45" s="183" t="s">
        <v>20</v>
      </c>
      <c r="B45" s="179">
        <v>454.82</v>
      </c>
      <c r="C45" s="180">
        <f>SUM(B45*3.4/100)</f>
        <v>15.46388</v>
      </c>
      <c r="D45" s="181">
        <f>SUM(B45+C45)*30.4</f>
        <v>14296.629951999999</v>
      </c>
      <c r="E45" s="182">
        <f>SUM(D45/30.4)</f>
        <v>470.28388000000001</v>
      </c>
    </row>
    <row r="46" spans="1:5" ht="15" x14ac:dyDescent="0.2">
      <c r="A46" s="183" t="s">
        <v>21</v>
      </c>
      <c r="B46" s="179">
        <v>332.21</v>
      </c>
      <c r="C46" s="180">
        <f>SUM(B46*3.4/100)</f>
        <v>11.295139999999998</v>
      </c>
      <c r="D46" s="181">
        <f>SUM(B46+C46)*30.4</f>
        <v>10442.556256</v>
      </c>
      <c r="E46" s="182">
        <f>SUM(D46/30.4)</f>
        <v>343.50513999999998</v>
      </c>
    </row>
    <row r="47" spans="1:5" ht="16.5" thickBot="1" x14ac:dyDescent="0.3">
      <c r="A47" s="187"/>
      <c r="B47" s="188"/>
      <c r="C47" s="188"/>
      <c r="D47" s="189"/>
      <c r="E47" s="190"/>
    </row>
    <row r="48" spans="1:5" ht="15.75" x14ac:dyDescent="0.25">
      <c r="A48" s="191"/>
      <c r="B48" s="191"/>
      <c r="C48" s="191"/>
      <c r="D48" s="196"/>
      <c r="E48" s="172"/>
    </row>
    <row r="49" spans="1:5" ht="15.75" x14ac:dyDescent="0.25">
      <c r="A49" s="191"/>
      <c r="B49" s="191"/>
      <c r="C49" s="191"/>
      <c r="D49" s="196"/>
      <c r="E49" s="172"/>
    </row>
    <row r="50" spans="1:5" ht="15.75" x14ac:dyDescent="0.25">
      <c r="A50" s="191" t="s">
        <v>75</v>
      </c>
      <c r="B50" s="191"/>
      <c r="C50" s="191"/>
      <c r="D50" s="196"/>
      <c r="E50" s="172"/>
    </row>
    <row r="51" spans="1:5" ht="15.75" x14ac:dyDescent="0.25">
      <c r="A51" s="169"/>
      <c r="B51" s="169"/>
      <c r="C51" s="169"/>
    </row>
    <row r="52" spans="1:5" ht="20.25" x14ac:dyDescent="0.3">
      <c r="A52" s="226" t="s">
        <v>68</v>
      </c>
      <c r="B52" s="226"/>
      <c r="C52" s="226"/>
      <c r="D52" s="226"/>
      <c r="E52" s="226"/>
    </row>
    <row r="53" spans="1:5" ht="15.75" x14ac:dyDescent="0.25">
      <c r="A53" s="227" t="s">
        <v>69</v>
      </c>
      <c r="B53" s="227"/>
      <c r="C53" s="227"/>
      <c r="D53" s="227"/>
      <c r="E53" s="227"/>
    </row>
    <row r="54" spans="1:5" ht="15.75" x14ac:dyDescent="0.25">
      <c r="A54" s="197"/>
      <c r="B54" s="197"/>
      <c r="C54" s="197"/>
      <c r="D54" s="197"/>
    </row>
    <row r="55" spans="1:5" ht="15.75" x14ac:dyDescent="0.25">
      <c r="A55" s="197"/>
      <c r="B55" s="197"/>
      <c r="C55" s="197"/>
      <c r="D55" s="197"/>
    </row>
    <row r="56" spans="1:5" ht="15.75" x14ac:dyDescent="0.25">
      <c r="A56" s="198"/>
      <c r="B56" s="198"/>
      <c r="C56" s="198"/>
    </row>
    <row r="57" spans="1:5" ht="16.5" thickBot="1" x14ac:dyDescent="0.3">
      <c r="A57" s="171" t="s">
        <v>24</v>
      </c>
      <c r="B57" s="171"/>
      <c r="C57" s="171"/>
      <c r="D57" s="163" t="s">
        <v>23</v>
      </c>
    </row>
    <row r="58" spans="1:5" ht="12.75" customHeight="1" x14ac:dyDescent="0.2">
      <c r="A58" s="228" t="s">
        <v>71</v>
      </c>
      <c r="B58" s="230" t="s">
        <v>67</v>
      </c>
      <c r="C58" s="230" t="s">
        <v>99</v>
      </c>
      <c r="D58" s="230" t="s">
        <v>85</v>
      </c>
      <c r="E58" s="230" t="s">
        <v>84</v>
      </c>
    </row>
    <row r="59" spans="1:5" ht="26.25" customHeight="1" thickBot="1" x14ac:dyDescent="0.25">
      <c r="A59" s="229"/>
      <c r="B59" s="231"/>
      <c r="C59" s="231"/>
      <c r="D59" s="231"/>
      <c r="E59" s="231"/>
    </row>
    <row r="60" spans="1:5" ht="16.5" thickBot="1" x14ac:dyDescent="0.25">
      <c r="A60" s="164"/>
      <c r="B60" s="164"/>
      <c r="C60" s="164"/>
    </row>
    <row r="61" spans="1:5" ht="15.75" x14ac:dyDescent="0.25">
      <c r="A61" s="193" t="s">
        <v>23</v>
      </c>
      <c r="B61" s="194"/>
      <c r="C61" s="194"/>
      <c r="D61" s="195" t="s">
        <v>23</v>
      </c>
      <c r="E61" s="177"/>
    </row>
    <row r="62" spans="1:5" ht="15" x14ac:dyDescent="0.2">
      <c r="A62" s="178" t="s">
        <v>25</v>
      </c>
      <c r="B62" s="179">
        <v>1369.49</v>
      </c>
      <c r="C62" s="180">
        <f>SUM(B62*3.4/100)</f>
        <v>46.562659999999994</v>
      </c>
      <c r="D62" s="181">
        <f>SUM(B62+C62)*30.4</f>
        <v>43048.000864000001</v>
      </c>
      <c r="E62" s="182">
        <f>SUM(D62/30.4)</f>
        <v>1416.0526600000001</v>
      </c>
    </row>
    <row r="63" spans="1:5" ht="15" x14ac:dyDescent="0.2">
      <c r="A63" s="183" t="s">
        <v>26</v>
      </c>
      <c r="B63" s="179">
        <v>1170.95</v>
      </c>
      <c r="C63" s="180">
        <f>SUM(B63*3.4/100)</f>
        <v>39.8123</v>
      </c>
      <c r="D63" s="181">
        <f>SUM(B63+C63)*30.4</f>
        <v>36807.173920000001</v>
      </c>
      <c r="E63" s="182">
        <f>SUM(D63/30.4)</f>
        <v>1210.7623000000001</v>
      </c>
    </row>
    <row r="64" spans="1:5" ht="15" x14ac:dyDescent="0.2">
      <c r="A64" s="183" t="s">
        <v>27</v>
      </c>
      <c r="B64" s="179">
        <v>918.17</v>
      </c>
      <c r="C64" s="180">
        <f>SUM(B64*3.4/100)</f>
        <v>31.217779999999998</v>
      </c>
      <c r="D64" s="181">
        <f>SUM(B64+C64)*30.4</f>
        <v>28861.388511999994</v>
      </c>
      <c r="E64" s="182">
        <f>SUM(D64/30.4)</f>
        <v>949.38777999999979</v>
      </c>
    </row>
    <row r="65" spans="1:5" ht="15" x14ac:dyDescent="0.2">
      <c r="A65" s="183"/>
      <c r="B65" s="184"/>
      <c r="C65" s="184"/>
      <c r="D65" s="181"/>
      <c r="E65" s="186"/>
    </row>
    <row r="66" spans="1:5" ht="15" x14ac:dyDescent="0.2">
      <c r="A66" s="183" t="s">
        <v>28</v>
      </c>
      <c r="B66" s="179">
        <v>766.69</v>
      </c>
      <c r="C66" s="180">
        <f>SUM(B66*3.4/100)</f>
        <v>26.067460000000001</v>
      </c>
      <c r="D66" s="181">
        <f>SUM(B66+C66)*30.4</f>
        <v>24099.826784000001</v>
      </c>
      <c r="E66" s="182">
        <f>SUM(D66/30.4)</f>
        <v>792.75746000000004</v>
      </c>
    </row>
    <row r="67" spans="1:5" ht="15" x14ac:dyDescent="0.2">
      <c r="A67" s="183" t="s">
        <v>29</v>
      </c>
      <c r="B67" s="179">
        <v>615.1</v>
      </c>
      <c r="C67" s="180">
        <f>SUM(B67*3.4/100)</f>
        <v>20.913400000000003</v>
      </c>
      <c r="D67" s="181">
        <f>SUM(B67+C67)*30.4</f>
        <v>19334.807359999999</v>
      </c>
      <c r="E67" s="182">
        <f>SUM(D67/30.4)</f>
        <v>636.01340000000005</v>
      </c>
    </row>
    <row r="68" spans="1:5" ht="15" x14ac:dyDescent="0.2">
      <c r="A68" s="183" t="s">
        <v>30</v>
      </c>
      <c r="B68" s="179">
        <v>463.65</v>
      </c>
      <c r="C68" s="180">
        <f>SUM(B68*3.4/100)</f>
        <v>15.764099999999999</v>
      </c>
      <c r="D68" s="181">
        <f>SUM(B68+C68)*30.4</f>
        <v>14574.188639999998</v>
      </c>
      <c r="E68" s="182">
        <f>SUM(D68/30.4)</f>
        <v>479.41409999999996</v>
      </c>
    </row>
    <row r="69" spans="1:5" ht="13.5" thickBot="1" x14ac:dyDescent="0.25">
      <c r="A69" s="199"/>
      <c r="B69" s="200"/>
      <c r="C69" s="200"/>
      <c r="D69" s="201"/>
      <c r="E69" s="190"/>
    </row>
    <row r="70" spans="1:5" ht="15.75" x14ac:dyDescent="0.25">
      <c r="A70" s="169"/>
      <c r="B70" s="169"/>
      <c r="C70" s="169"/>
    </row>
    <row r="71" spans="1:5" ht="15.75" x14ac:dyDescent="0.25">
      <c r="A71" s="169"/>
      <c r="B71" s="169"/>
      <c r="C71" s="169"/>
    </row>
    <row r="72" spans="1:5" ht="15.75" x14ac:dyDescent="0.25">
      <c r="A72" s="169"/>
      <c r="B72" s="169"/>
      <c r="C72" s="169"/>
    </row>
    <row r="73" spans="1:5" ht="15.75" x14ac:dyDescent="0.25">
      <c r="A73" s="169"/>
      <c r="B73" s="169"/>
      <c r="C73" s="169"/>
    </row>
    <row r="74" spans="1:5" ht="16.5" thickBot="1" x14ac:dyDescent="0.3">
      <c r="A74" s="171" t="s">
        <v>31</v>
      </c>
      <c r="B74" s="171"/>
      <c r="C74" s="171"/>
    </row>
    <row r="75" spans="1:5" ht="12.75" customHeight="1" x14ac:dyDescent="0.2">
      <c r="A75" s="228" t="s">
        <v>71</v>
      </c>
      <c r="B75" s="230" t="s">
        <v>67</v>
      </c>
      <c r="C75" s="230" t="s">
        <v>99</v>
      </c>
      <c r="D75" s="230" t="s">
        <v>85</v>
      </c>
      <c r="E75" s="230" t="s">
        <v>67</v>
      </c>
    </row>
    <row r="76" spans="1:5" ht="16.5" customHeight="1" thickBot="1" x14ac:dyDescent="0.25">
      <c r="A76" s="229"/>
      <c r="B76" s="231"/>
      <c r="C76" s="231"/>
      <c r="D76" s="231"/>
      <c r="E76" s="231"/>
    </row>
    <row r="77" spans="1:5" ht="16.5" thickBot="1" x14ac:dyDescent="0.25">
      <c r="A77" s="164"/>
      <c r="B77" s="164"/>
      <c r="C77" s="164"/>
      <c r="D77" s="172"/>
    </row>
    <row r="78" spans="1:5" ht="15.75" x14ac:dyDescent="0.2">
      <c r="A78" s="173"/>
      <c r="B78" s="202"/>
      <c r="C78" s="202"/>
      <c r="D78" s="203"/>
      <c r="E78" s="177"/>
    </row>
    <row r="79" spans="1:5" ht="15" x14ac:dyDescent="0.2">
      <c r="A79" s="204" t="s">
        <v>32</v>
      </c>
      <c r="B79" s="185">
        <v>363.52</v>
      </c>
      <c r="C79" s="180">
        <f>SUM(B79*3.4/100)</f>
        <v>12.359679999999999</v>
      </c>
      <c r="D79" s="181">
        <f>SUM(B79+C79)*30.4</f>
        <v>11426.742272</v>
      </c>
      <c r="E79" s="182">
        <f>SUM(D79/30.4)</f>
        <v>375.87968000000001</v>
      </c>
    </row>
    <row r="80" spans="1:5" ht="13.5" thickBot="1" x14ac:dyDescent="0.25">
      <c r="A80" s="205"/>
      <c r="B80" s="201"/>
      <c r="C80" s="201"/>
      <c r="D80" s="201"/>
      <c r="E80" s="190"/>
    </row>
    <row r="81" spans="1:5" x14ac:dyDescent="0.2">
      <c r="A81" s="172"/>
      <c r="B81" s="172"/>
      <c r="C81" s="172"/>
      <c r="D81" s="172"/>
    </row>
    <row r="82" spans="1:5" x14ac:dyDescent="0.2">
      <c r="A82" s="172"/>
      <c r="B82" s="172"/>
      <c r="C82" s="172"/>
      <c r="D82" s="172"/>
    </row>
    <row r="83" spans="1:5" ht="20.25" x14ac:dyDescent="0.3">
      <c r="A83" s="226" t="s">
        <v>68</v>
      </c>
      <c r="B83" s="226"/>
      <c r="C83" s="226"/>
      <c r="D83" s="226"/>
      <c r="E83" s="226"/>
    </row>
    <row r="84" spans="1:5" ht="15.75" x14ac:dyDescent="0.25">
      <c r="A84" s="227" t="s">
        <v>69</v>
      </c>
      <c r="B84" s="227"/>
      <c r="C84" s="227"/>
      <c r="D84" s="227"/>
      <c r="E84" s="227"/>
    </row>
    <row r="88" spans="1:5" ht="16.5" thickBot="1" x14ac:dyDescent="0.3">
      <c r="A88" s="171" t="s">
        <v>33</v>
      </c>
      <c r="B88" s="171"/>
      <c r="C88" s="171"/>
      <c r="D88" s="163" t="s">
        <v>23</v>
      </c>
    </row>
    <row r="89" spans="1:5" ht="12.75" customHeight="1" x14ac:dyDescent="0.2">
      <c r="A89" s="228" t="s">
        <v>71</v>
      </c>
      <c r="B89" s="230" t="s">
        <v>67</v>
      </c>
      <c r="C89" s="230" t="s">
        <v>99</v>
      </c>
      <c r="D89" s="230" t="s">
        <v>85</v>
      </c>
      <c r="E89" s="230" t="s">
        <v>84</v>
      </c>
    </row>
    <row r="90" spans="1:5" ht="16.5" customHeight="1" thickBot="1" x14ac:dyDescent="0.25">
      <c r="A90" s="229"/>
      <c r="B90" s="231"/>
      <c r="C90" s="231"/>
      <c r="D90" s="231"/>
      <c r="E90" s="231"/>
    </row>
    <row r="91" spans="1:5" ht="16.5" thickBot="1" x14ac:dyDescent="0.25">
      <c r="A91" s="164"/>
      <c r="B91" s="164"/>
      <c r="C91" s="164"/>
    </row>
    <row r="92" spans="1:5" ht="15.75" x14ac:dyDescent="0.2">
      <c r="A92" s="173"/>
      <c r="B92" s="174"/>
      <c r="C92" s="174"/>
      <c r="D92" s="203"/>
      <c r="E92" s="177"/>
    </row>
    <row r="93" spans="1:5" ht="15" x14ac:dyDescent="0.2">
      <c r="A93" s="178" t="s">
        <v>34</v>
      </c>
      <c r="B93" s="179">
        <v>548.82000000000005</v>
      </c>
      <c r="C93" s="180">
        <f>SUM(B93*3.4/100)</f>
        <v>18.659880000000001</v>
      </c>
      <c r="D93" s="181">
        <f>SUM(B93+C93)*30.4</f>
        <v>17251.388352000002</v>
      </c>
      <c r="E93" s="182">
        <f>SUM(D93/30.4)</f>
        <v>567.47988000000009</v>
      </c>
    </row>
    <row r="94" spans="1:5" ht="15" x14ac:dyDescent="0.2">
      <c r="A94" s="183" t="s">
        <v>35</v>
      </c>
      <c r="B94" s="179">
        <v>368.27</v>
      </c>
      <c r="C94" s="180">
        <f>SUM(B94*3.4/100)</f>
        <v>12.521179999999999</v>
      </c>
      <c r="D94" s="181">
        <f>SUM(B94+C94)*30.4</f>
        <v>11576.051872</v>
      </c>
      <c r="E94" s="182">
        <f>SUM(D94/30.4)</f>
        <v>380.79118</v>
      </c>
    </row>
    <row r="95" spans="1:5" ht="15" x14ac:dyDescent="0.2">
      <c r="A95" s="183" t="s">
        <v>36</v>
      </c>
      <c r="B95" s="179">
        <v>274.39999999999998</v>
      </c>
      <c r="C95" s="180">
        <f>SUM(B95*3.4/100)</f>
        <v>9.3295999999999992</v>
      </c>
      <c r="D95" s="181">
        <f>SUM(B95+C95)*30.4</f>
        <v>8625.3798399999996</v>
      </c>
      <c r="E95" s="182">
        <f>SUM(D95/30.4)</f>
        <v>283.7296</v>
      </c>
    </row>
    <row r="96" spans="1:5" ht="15" x14ac:dyDescent="0.2">
      <c r="A96" s="183"/>
      <c r="B96" s="184"/>
      <c r="C96" s="184"/>
      <c r="D96" s="181" t="s">
        <v>23</v>
      </c>
      <c r="E96" s="186"/>
    </row>
    <row r="97" spans="1:5" ht="15" x14ac:dyDescent="0.2">
      <c r="A97" s="183" t="s">
        <v>37</v>
      </c>
      <c r="B97" s="179">
        <v>289.55</v>
      </c>
      <c r="C97" s="180">
        <f>SUM(B97*3.4/100)</f>
        <v>9.8446999999999996</v>
      </c>
      <c r="D97" s="181">
        <f>SUM(B97+C97)*30.4</f>
        <v>9101.5988799999996</v>
      </c>
      <c r="E97" s="182">
        <f>SUM(D97/30.4)</f>
        <v>299.3947</v>
      </c>
    </row>
    <row r="98" spans="1:5" ht="15" x14ac:dyDescent="0.2">
      <c r="A98" s="183" t="s">
        <v>38</v>
      </c>
      <c r="B98" s="179">
        <v>246.16</v>
      </c>
      <c r="C98" s="180">
        <f>SUM(B98*3.4/100)</f>
        <v>8.3694399999999991</v>
      </c>
      <c r="D98" s="181">
        <f>SUM(B98+C98)*30.4</f>
        <v>7737.6949759999998</v>
      </c>
      <c r="E98" s="182">
        <f>SUM(D98/30.4)</f>
        <v>254.52943999999999</v>
      </c>
    </row>
    <row r="99" spans="1:5" ht="15" x14ac:dyDescent="0.2">
      <c r="A99" s="183" t="s">
        <v>39</v>
      </c>
      <c r="B99" s="179">
        <v>214.51</v>
      </c>
      <c r="C99" s="180">
        <f>SUM(B99*3.4/100)</f>
        <v>7.2933399999999997</v>
      </c>
      <c r="D99" s="181">
        <f>SUM(B99+C99)*30.4</f>
        <v>6742.8215359999995</v>
      </c>
      <c r="E99" s="182">
        <f>SUM(D99/30.4)</f>
        <v>221.80333999999999</v>
      </c>
    </row>
    <row r="100" spans="1:5" ht="15" x14ac:dyDescent="0.2">
      <c r="A100" s="183"/>
      <c r="B100" s="184"/>
      <c r="C100" s="184"/>
      <c r="D100" s="181" t="s">
        <v>23</v>
      </c>
      <c r="E100" s="186"/>
    </row>
    <row r="101" spans="1:5" ht="15" x14ac:dyDescent="0.2">
      <c r="A101" s="183" t="s">
        <v>22</v>
      </c>
      <c r="B101" s="179">
        <v>214.51</v>
      </c>
      <c r="C101" s="180">
        <f>SUM(B101*3.4/100)</f>
        <v>7.2933399999999997</v>
      </c>
      <c r="D101" s="181">
        <f>SUM(B101+C101)*30.4</f>
        <v>6742.8215359999995</v>
      </c>
      <c r="E101" s="182">
        <f>SUM(D101/30.4)</f>
        <v>221.80333999999999</v>
      </c>
    </row>
    <row r="102" spans="1:5" ht="15" x14ac:dyDescent="0.2">
      <c r="A102" s="183"/>
      <c r="B102" s="184"/>
      <c r="C102" s="184"/>
      <c r="D102" s="181" t="s">
        <v>23</v>
      </c>
      <c r="E102" s="186"/>
    </row>
    <row r="103" spans="1:5" ht="15" x14ac:dyDescent="0.2">
      <c r="A103" s="183" t="s">
        <v>42</v>
      </c>
      <c r="B103" s="179">
        <v>214.51</v>
      </c>
      <c r="C103" s="180">
        <f>SUM(B103*3.4/100)</f>
        <v>7.2933399999999997</v>
      </c>
      <c r="D103" s="181">
        <f>SUM(B103+C103)*30.4</f>
        <v>6742.8215359999995</v>
      </c>
      <c r="E103" s="182">
        <f>SUM(D103/30.4)</f>
        <v>221.80333999999999</v>
      </c>
    </row>
    <row r="104" spans="1:5" ht="15" x14ac:dyDescent="0.2">
      <c r="A104" s="183"/>
      <c r="B104" s="184"/>
      <c r="C104" s="184"/>
      <c r="D104" s="181" t="s">
        <v>23</v>
      </c>
      <c r="E104" s="186"/>
    </row>
    <row r="105" spans="1:5" ht="15" x14ac:dyDescent="0.2">
      <c r="A105" s="183" t="s">
        <v>40</v>
      </c>
      <c r="B105" s="179">
        <v>236.09</v>
      </c>
      <c r="C105" s="180">
        <f>SUM(B105*3.4/100)</f>
        <v>8.0270600000000005</v>
      </c>
      <c r="D105" s="181">
        <f>SUM(B105+C105)*30.4</f>
        <v>7421.1586239999997</v>
      </c>
      <c r="E105" s="182">
        <f>SUM(D105/30.4)</f>
        <v>244.11706000000001</v>
      </c>
    </row>
    <row r="106" spans="1:5" ht="15" x14ac:dyDescent="0.2">
      <c r="A106" s="183"/>
      <c r="B106" s="179"/>
      <c r="C106" s="179"/>
      <c r="D106" s="181"/>
      <c r="E106" s="182"/>
    </row>
    <row r="107" spans="1:5" ht="15" x14ac:dyDescent="0.2">
      <c r="A107" s="183" t="s">
        <v>41</v>
      </c>
      <c r="B107" s="179">
        <v>187.11</v>
      </c>
      <c r="C107" s="180">
        <f>SUM(B107*3.4/100)</f>
        <v>6.3617400000000002</v>
      </c>
      <c r="D107" s="181">
        <f>SUM(B107+C107)*30.4</f>
        <v>5881.5408960000004</v>
      </c>
      <c r="E107" s="182">
        <f>SUM(D107/30.4)</f>
        <v>193.47174000000001</v>
      </c>
    </row>
    <row r="108" spans="1:5" ht="15" x14ac:dyDescent="0.2">
      <c r="A108" s="183"/>
      <c r="B108" s="179"/>
      <c r="C108" s="214"/>
      <c r="D108" s="181"/>
      <c r="E108" s="182"/>
    </row>
    <row r="109" spans="1:5" ht="15" x14ac:dyDescent="0.2">
      <c r="A109" s="183" t="s">
        <v>98</v>
      </c>
      <c r="B109" s="179">
        <v>236.09</v>
      </c>
      <c r="C109" s="180">
        <f>SUM(B109*3.4/100)</f>
        <v>8.0270600000000005</v>
      </c>
      <c r="D109" s="181">
        <f>SUM(B109+C109)*30.4</f>
        <v>7421.1586239999997</v>
      </c>
      <c r="E109" s="182">
        <f>SUM(D109/30.4)</f>
        <v>244.11706000000001</v>
      </c>
    </row>
    <row r="110" spans="1:5" ht="15" x14ac:dyDescent="0.2">
      <c r="A110" s="183"/>
      <c r="B110" s="179"/>
      <c r="C110" s="214"/>
      <c r="D110" s="181"/>
      <c r="E110" s="182"/>
    </row>
    <row r="111" spans="1:5" ht="15" x14ac:dyDescent="0.2">
      <c r="A111" s="183" t="s">
        <v>43</v>
      </c>
      <c r="B111" s="179">
        <v>167.32</v>
      </c>
      <c r="C111" s="180">
        <f>SUM(B111*3.4/100)</f>
        <v>5.6888799999999993</v>
      </c>
      <c r="D111" s="181">
        <f>SUM(B111+C111)*30.4</f>
        <v>5259.4699519999995</v>
      </c>
      <c r="E111" s="182">
        <f>SUM(D111/30.4)</f>
        <v>173.00887999999998</v>
      </c>
    </row>
    <row r="112" spans="1:5" ht="15" x14ac:dyDescent="0.2">
      <c r="A112" s="183"/>
      <c r="B112" s="184"/>
      <c r="C112" s="184"/>
      <c r="D112" s="181" t="s">
        <v>23</v>
      </c>
      <c r="E112" s="186"/>
    </row>
    <row r="113" spans="1:5" ht="15" x14ac:dyDescent="0.2">
      <c r="A113" s="183" t="s">
        <v>44</v>
      </c>
      <c r="B113" s="179">
        <v>167.32</v>
      </c>
      <c r="C113" s="180">
        <f>SUM(B113*3.4/100)</f>
        <v>5.6888799999999993</v>
      </c>
      <c r="D113" s="181">
        <f>SUM(B113+C113)*30.4</f>
        <v>5259.4699519999995</v>
      </c>
      <c r="E113" s="182">
        <f>SUM(D113/30.4)</f>
        <v>173.00887999999998</v>
      </c>
    </row>
    <row r="114" spans="1:5" ht="15" x14ac:dyDescent="0.2">
      <c r="A114" s="183"/>
      <c r="B114" s="184" t="s">
        <v>23</v>
      </c>
      <c r="C114" s="184"/>
      <c r="D114" s="181" t="s">
        <v>23</v>
      </c>
      <c r="E114" s="186"/>
    </row>
    <row r="115" spans="1:5" ht="16.5" thickBot="1" x14ac:dyDescent="0.3">
      <c r="A115" s="187" t="s">
        <v>23</v>
      </c>
      <c r="B115" s="188"/>
      <c r="C115" s="188"/>
      <c r="D115" s="189" t="s">
        <v>23</v>
      </c>
      <c r="E115" s="190"/>
    </row>
    <row r="116" spans="1:5" ht="15.75" x14ac:dyDescent="0.25">
      <c r="A116" s="191"/>
      <c r="B116" s="191"/>
      <c r="C116" s="191"/>
      <c r="D116" s="196"/>
      <c r="E116" s="172"/>
    </row>
    <row r="117" spans="1:5" ht="15.75" x14ac:dyDescent="0.25">
      <c r="A117" s="206" t="s">
        <v>76</v>
      </c>
      <c r="B117" s="191"/>
      <c r="C117" s="191"/>
      <c r="D117" s="196"/>
      <c r="E117" s="172"/>
    </row>
    <row r="118" spans="1:5" ht="15.75" x14ac:dyDescent="0.25">
      <c r="A118" s="161" t="s">
        <v>77</v>
      </c>
      <c r="B118" s="191"/>
      <c r="C118" s="191"/>
      <c r="D118" s="196"/>
      <c r="E118" s="172"/>
    </row>
    <row r="119" spans="1:5" ht="15.75" x14ac:dyDescent="0.25">
      <c r="A119" s="191"/>
      <c r="B119" s="191"/>
      <c r="C119" s="191"/>
      <c r="D119" s="196"/>
      <c r="E119" s="172"/>
    </row>
    <row r="120" spans="1:5" ht="15.75" x14ac:dyDescent="0.25">
      <c r="A120" s="207" t="s">
        <v>78</v>
      </c>
      <c r="B120" s="208"/>
      <c r="C120" s="232" t="s">
        <v>79</v>
      </c>
      <c r="D120" s="232"/>
    </row>
    <row r="121" spans="1:5" ht="15.75" x14ac:dyDescent="0.25">
      <c r="A121" s="169"/>
      <c r="B121" s="209"/>
      <c r="C121" s="209"/>
      <c r="D121" s="169"/>
    </row>
    <row r="122" spans="1:5" ht="15.75" x14ac:dyDescent="0.25">
      <c r="A122" s="169"/>
      <c r="B122" s="209"/>
      <c r="C122" s="209"/>
      <c r="D122" s="169"/>
    </row>
    <row r="123" spans="1:5" ht="15.75" x14ac:dyDescent="0.25">
      <c r="A123" s="210"/>
      <c r="B123" s="209"/>
      <c r="C123" s="211"/>
      <c r="D123" s="210"/>
    </row>
    <row r="124" spans="1:5" ht="15.75" x14ac:dyDescent="0.25">
      <c r="A124" s="207" t="s">
        <v>80</v>
      </c>
      <c r="B124" s="208"/>
      <c r="C124" s="232" t="s">
        <v>81</v>
      </c>
      <c r="D124" s="232"/>
    </row>
    <row r="125" spans="1:5" ht="15.75" x14ac:dyDescent="0.25">
      <c r="A125" s="212" t="s">
        <v>82</v>
      </c>
      <c r="B125" s="213"/>
      <c r="C125" s="233" t="s">
        <v>8</v>
      </c>
      <c r="D125" s="233"/>
    </row>
  </sheetData>
  <mergeCells count="41">
    <mergeCell ref="C120:D120"/>
    <mergeCell ref="C124:D124"/>
    <mergeCell ref="C125:D125"/>
    <mergeCell ref="A84:E84"/>
    <mergeCell ref="A89:A90"/>
    <mergeCell ref="B89:B90"/>
    <mergeCell ref="C89:C90"/>
    <mergeCell ref="D89:D90"/>
    <mergeCell ref="E89:E90"/>
    <mergeCell ref="A83:E83"/>
    <mergeCell ref="A52:E52"/>
    <mergeCell ref="A53:E53"/>
    <mergeCell ref="A58:A59"/>
    <mergeCell ref="B58:B59"/>
    <mergeCell ref="C58:C59"/>
    <mergeCell ref="D58:D59"/>
    <mergeCell ref="E58:E59"/>
    <mergeCell ref="A75:A76"/>
    <mergeCell ref="B75:B76"/>
    <mergeCell ref="C75:C76"/>
    <mergeCell ref="D75:D76"/>
    <mergeCell ref="E75:E76"/>
    <mergeCell ref="A21:A22"/>
    <mergeCell ref="B21:B22"/>
    <mergeCell ref="C21:C22"/>
    <mergeCell ref="D21:D22"/>
    <mergeCell ref="E21:E22"/>
    <mergeCell ref="A40:A41"/>
    <mergeCell ref="B40:B41"/>
    <mergeCell ref="C40:C41"/>
    <mergeCell ref="D40:D41"/>
    <mergeCell ref="E40:E41"/>
    <mergeCell ref="A1:E1"/>
    <mergeCell ref="A3:E3"/>
    <mergeCell ref="A4:D4"/>
    <mergeCell ref="A5:D5"/>
    <mergeCell ref="A12:A13"/>
    <mergeCell ref="B12:B13"/>
    <mergeCell ref="C12:C13"/>
    <mergeCell ref="D12:D13"/>
    <mergeCell ref="E12:E13"/>
  </mergeCells>
  <pageMargins left="0.7" right="0.7" top="0.75" bottom="0.75" header="0.3" footer="0.3"/>
  <pageSetup scale="74" orientation="portrait" r:id="rId1"/>
  <rowBreaks count="2" manualBreakCount="2">
    <brk id="50" max="16383" man="1"/>
    <brk id="8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22"/>
  <sheetViews>
    <sheetView tabSelected="1" zoomScale="55" zoomScaleNormal="55" zoomScaleSheetLayoutView="40" zoomScalePageLayoutView="40" workbookViewId="0">
      <selection activeCell="C97" sqref="C97"/>
    </sheetView>
  </sheetViews>
  <sheetFormatPr baseColWidth="10" defaultRowHeight="12.75" x14ac:dyDescent="0.2"/>
  <cols>
    <col min="1" max="1" width="38.85546875" customWidth="1"/>
    <col min="2" max="2" width="14.28515625" style="1" customWidth="1"/>
    <col min="3" max="3" width="12.140625" customWidth="1"/>
    <col min="4" max="4" width="16" customWidth="1"/>
    <col min="5" max="5" width="17.5703125" customWidth="1"/>
    <col min="6" max="6" width="21" customWidth="1"/>
    <col min="7" max="7" width="15.42578125" customWidth="1"/>
    <col min="8" max="8" width="21.7109375" customWidth="1"/>
    <col min="9" max="9" width="12.28515625" customWidth="1"/>
    <col min="10" max="10" width="16.28515625" customWidth="1"/>
    <col min="11" max="11" width="16.85546875" customWidth="1"/>
    <col min="12" max="12" width="18.140625" customWidth="1"/>
    <col min="13" max="13" width="22.7109375" customWidth="1"/>
    <col min="14" max="14" width="18.5703125" customWidth="1"/>
    <col min="15" max="15" width="22" customWidth="1"/>
  </cols>
  <sheetData>
    <row r="1" spans="1:17" x14ac:dyDescent="0.2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ht="15.75" x14ac:dyDescent="0.25">
      <c r="A2" s="4"/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6"/>
    </row>
    <row r="3" spans="1:17" ht="25.5" x14ac:dyDescent="0.35">
      <c r="A3" s="234" t="s">
        <v>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</row>
    <row r="4" spans="1:17" ht="25.5" x14ac:dyDescent="0.35">
      <c r="A4" s="234" t="s">
        <v>92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101"/>
      <c r="Q4" s="101"/>
    </row>
    <row r="5" spans="1:17" ht="25.5" x14ac:dyDescent="0.35">
      <c r="A5" s="234" t="s">
        <v>100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101"/>
      <c r="Q5" s="101"/>
    </row>
    <row r="6" spans="1:17" ht="15.75" x14ac:dyDescent="0.25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6"/>
      <c r="P6" s="101"/>
      <c r="Q6" s="101"/>
    </row>
    <row r="7" spans="1:17" ht="23.25" thickBot="1" x14ac:dyDescent="0.35">
      <c r="A7" s="39" t="s">
        <v>1</v>
      </c>
      <c r="B7" s="10"/>
      <c r="C7" s="9"/>
      <c r="D7" s="11"/>
      <c r="E7" s="11"/>
      <c r="F7" s="4"/>
      <c r="G7" s="4"/>
      <c r="H7" s="11"/>
      <c r="I7" s="11"/>
      <c r="J7" s="11"/>
      <c r="K7" s="11"/>
      <c r="L7" s="11"/>
      <c r="M7" s="11"/>
      <c r="N7" s="11"/>
      <c r="O7" s="6"/>
      <c r="P7" s="101"/>
      <c r="Q7" s="101"/>
    </row>
    <row r="8" spans="1:17" ht="16.5" customHeight="1" thickBot="1" x14ac:dyDescent="0.25">
      <c r="A8" s="235" t="s">
        <v>53</v>
      </c>
      <c r="B8" s="236" t="s">
        <v>93</v>
      </c>
      <c r="C8" s="237" t="s">
        <v>10</v>
      </c>
      <c r="D8" s="238" t="s">
        <v>2</v>
      </c>
      <c r="E8" s="238"/>
      <c r="F8" s="238"/>
      <c r="G8" s="238"/>
      <c r="H8" s="239" t="s">
        <v>94</v>
      </c>
      <c r="I8" s="238" t="s">
        <v>3</v>
      </c>
      <c r="J8" s="238"/>
      <c r="K8" s="238"/>
      <c r="L8" s="238"/>
      <c r="M8" s="238"/>
      <c r="N8" s="239" t="s">
        <v>95</v>
      </c>
      <c r="O8" s="240" t="s">
        <v>96</v>
      </c>
    </row>
    <row r="9" spans="1:17" ht="74.25" customHeight="1" thickBot="1" x14ac:dyDescent="0.25">
      <c r="A9" s="235"/>
      <c r="B9" s="236"/>
      <c r="C9" s="237"/>
      <c r="D9" s="42" t="s">
        <v>97</v>
      </c>
      <c r="E9" s="42" t="s">
        <v>4</v>
      </c>
      <c r="F9" s="42" t="s">
        <v>5</v>
      </c>
      <c r="G9" s="43" t="s">
        <v>45</v>
      </c>
      <c r="H9" s="239"/>
      <c r="I9" s="44" t="s">
        <v>48</v>
      </c>
      <c r="J9" s="45" t="s">
        <v>49</v>
      </c>
      <c r="K9" s="43" t="s">
        <v>50</v>
      </c>
      <c r="L9" s="44" t="s">
        <v>6</v>
      </c>
      <c r="M9" s="41" t="s">
        <v>7</v>
      </c>
      <c r="N9" s="239"/>
      <c r="O9" s="240"/>
    </row>
    <row r="10" spans="1:17" ht="13.5" customHeight="1" thickBot="1" x14ac:dyDescent="0.25"/>
    <row r="11" spans="1:17" ht="20.25" thickBot="1" x14ac:dyDescent="0.35">
      <c r="A11" s="84" t="s">
        <v>101</v>
      </c>
      <c r="B11" s="53">
        <v>2087.06</v>
      </c>
      <c r="C11" s="103">
        <v>1887.2499999999998</v>
      </c>
      <c r="D11" s="100">
        <v>63446.623999999996</v>
      </c>
      <c r="E11" s="92">
        <v>325</v>
      </c>
      <c r="F11" s="46">
        <v>5287.1975177919994</v>
      </c>
      <c r="G11" s="47">
        <v>0</v>
      </c>
      <c r="H11" s="48">
        <v>69058.821517791992</v>
      </c>
      <c r="I11" s="23">
        <v>14743.4172</v>
      </c>
      <c r="J11" s="55">
        <v>919.1058479999997</v>
      </c>
      <c r="K11" s="55">
        <v>645.43949999999984</v>
      </c>
      <c r="L11" s="55">
        <v>5287.1975177919994</v>
      </c>
      <c r="M11" s="55">
        <v>5287.1975177919994</v>
      </c>
      <c r="N11" s="60">
        <v>26882.357583583998</v>
      </c>
      <c r="O11" s="60">
        <v>42176.46393420799</v>
      </c>
    </row>
    <row r="12" spans="1:17" ht="15.75" x14ac:dyDescent="0.25">
      <c r="A12" s="12"/>
      <c r="B12" s="13"/>
      <c r="C12" s="12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6"/>
    </row>
    <row r="13" spans="1:17" ht="15.75" x14ac:dyDescent="0.25">
      <c r="A13" s="12"/>
      <c r="B13" s="13"/>
      <c r="C13" s="12"/>
      <c r="D13" s="11"/>
      <c r="E13" s="11"/>
      <c r="F13" s="4"/>
      <c r="G13" s="4"/>
      <c r="H13" s="11"/>
      <c r="I13" s="11"/>
      <c r="J13" s="11"/>
      <c r="K13" s="11"/>
      <c r="L13" s="11"/>
      <c r="M13" s="11"/>
      <c r="N13" s="11"/>
      <c r="O13" s="6"/>
    </row>
    <row r="14" spans="1:17" ht="23.25" thickBot="1" x14ac:dyDescent="0.35">
      <c r="A14" s="40" t="s">
        <v>9</v>
      </c>
      <c r="B14" s="16"/>
      <c r="C14" s="15"/>
      <c r="D14" s="11"/>
      <c r="E14" s="11"/>
      <c r="F14" s="4"/>
      <c r="G14" s="4"/>
      <c r="H14" s="11"/>
      <c r="I14" s="11"/>
      <c r="J14" s="11"/>
      <c r="K14" s="11"/>
      <c r="L14" s="11"/>
      <c r="M14" s="11"/>
      <c r="N14" s="11"/>
      <c r="O14" s="6"/>
    </row>
    <row r="15" spans="1:17" ht="16.5" customHeight="1" thickBot="1" x14ac:dyDescent="0.25">
      <c r="A15" s="235" t="s">
        <v>53</v>
      </c>
      <c r="B15" s="236" t="s">
        <v>93</v>
      </c>
      <c r="C15" s="237" t="s">
        <v>10</v>
      </c>
      <c r="D15" s="238" t="s">
        <v>2</v>
      </c>
      <c r="E15" s="238"/>
      <c r="F15" s="238"/>
      <c r="G15" s="238"/>
      <c r="H15" s="239" t="s">
        <v>94</v>
      </c>
      <c r="I15" s="238" t="s">
        <v>3</v>
      </c>
      <c r="J15" s="238"/>
      <c r="K15" s="238"/>
      <c r="L15" s="238"/>
      <c r="M15" s="238"/>
      <c r="N15" s="239" t="s">
        <v>95</v>
      </c>
      <c r="O15" s="240" t="s">
        <v>96</v>
      </c>
    </row>
    <row r="16" spans="1:17" ht="74.25" customHeight="1" thickBot="1" x14ac:dyDescent="0.25">
      <c r="A16" s="235"/>
      <c r="B16" s="236"/>
      <c r="C16" s="237"/>
      <c r="D16" s="42" t="s">
        <v>97</v>
      </c>
      <c r="E16" s="42" t="s">
        <v>4</v>
      </c>
      <c r="F16" s="42" t="s">
        <v>5</v>
      </c>
      <c r="G16" s="43" t="s">
        <v>45</v>
      </c>
      <c r="H16" s="239"/>
      <c r="I16" s="44" t="s">
        <v>48</v>
      </c>
      <c r="J16" s="45" t="s">
        <v>49</v>
      </c>
      <c r="K16" s="43" t="s">
        <v>50</v>
      </c>
      <c r="L16" s="44" t="s">
        <v>6</v>
      </c>
      <c r="M16" s="41" t="s">
        <v>7</v>
      </c>
      <c r="N16" s="239"/>
      <c r="O16" s="240"/>
    </row>
    <row r="17" spans="1:15" ht="20.25" thickBot="1" x14ac:dyDescent="0.4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</row>
    <row r="18" spans="1:15" ht="19.5" x14ac:dyDescent="0.3">
      <c r="A18" s="81" t="s">
        <v>11</v>
      </c>
      <c r="B18" s="53">
        <v>1357.85</v>
      </c>
      <c r="C18" s="54">
        <v>1492.7050085349999</v>
      </c>
      <c r="D18" s="96">
        <v>41278.639999999992</v>
      </c>
      <c r="E18" s="97">
        <v>325</v>
      </c>
      <c r="F18" s="55">
        <v>3439.8729071199991</v>
      </c>
      <c r="G18" s="56">
        <v>0</v>
      </c>
      <c r="H18" s="57">
        <v>45043.512907119992</v>
      </c>
      <c r="I18" s="58">
        <v>8093.0219999999981</v>
      </c>
      <c r="J18" s="59">
        <v>721.20208028115599</v>
      </c>
      <c r="K18" s="59">
        <v>510.50511291896999</v>
      </c>
      <c r="L18" s="55">
        <v>3439.8729071199991</v>
      </c>
      <c r="M18" s="56">
        <v>3439.8729071199991</v>
      </c>
      <c r="N18" s="60">
        <v>16204.475007440124</v>
      </c>
      <c r="O18" s="60">
        <v>28839.037899679868</v>
      </c>
    </row>
    <row r="19" spans="1:15" ht="19.5" x14ac:dyDescent="0.3">
      <c r="A19" s="82" t="s">
        <v>12</v>
      </c>
      <c r="B19" s="62">
        <v>888.67</v>
      </c>
      <c r="C19" s="63">
        <v>976.92834991699999</v>
      </c>
      <c r="D19" s="64">
        <v>27015.567999999999</v>
      </c>
      <c r="E19" s="64">
        <v>325</v>
      </c>
      <c r="F19" s="64">
        <v>2251.2883281439995</v>
      </c>
      <c r="G19" s="65">
        <v>0</v>
      </c>
      <c r="H19" s="66">
        <v>29591.856328144</v>
      </c>
      <c r="I19" s="67">
        <v>4537.4119295999999</v>
      </c>
      <c r="J19" s="68">
        <v>462.48850831836717</v>
      </c>
      <c r="K19" s="68">
        <v>334.10949567161401</v>
      </c>
      <c r="L19" s="64">
        <v>2251.2883281439995</v>
      </c>
      <c r="M19" s="65">
        <v>2251.2883281439995</v>
      </c>
      <c r="N19" s="69">
        <v>9836.5865898779793</v>
      </c>
      <c r="O19" s="69">
        <v>19755.269738266019</v>
      </c>
    </row>
    <row r="20" spans="1:15" ht="19.5" x14ac:dyDescent="0.3">
      <c r="A20" s="82" t="s">
        <v>13</v>
      </c>
      <c r="B20" s="62">
        <v>683.47</v>
      </c>
      <c r="C20" s="63">
        <v>751.3488913970001</v>
      </c>
      <c r="D20" s="64">
        <v>20777.488000000001</v>
      </c>
      <c r="E20" s="64">
        <v>325</v>
      </c>
      <c r="F20" s="64">
        <v>1731.4504075039999</v>
      </c>
      <c r="G20" s="65">
        <v>0</v>
      </c>
      <c r="H20" s="66">
        <v>22833.938407504</v>
      </c>
      <c r="I20" s="67">
        <v>3144.6161167999999</v>
      </c>
      <c r="J20" s="68">
        <v>349.33785192473522</v>
      </c>
      <c r="K20" s="68">
        <v>256.96132085777401</v>
      </c>
      <c r="L20" s="64">
        <v>1731.4504075039999</v>
      </c>
      <c r="M20" s="65">
        <v>1731.4504075039999</v>
      </c>
      <c r="N20" s="69">
        <v>7213.816104590509</v>
      </c>
      <c r="O20" s="69">
        <v>15620.122302913491</v>
      </c>
    </row>
    <row r="21" spans="1:15" ht="19.5" x14ac:dyDescent="0.3">
      <c r="A21" s="82" t="s">
        <v>17</v>
      </c>
      <c r="B21" s="62">
        <v>683.47</v>
      </c>
      <c r="C21" s="63">
        <v>751.3488913970001</v>
      </c>
      <c r="D21" s="223">
        <v>20777.488000000001</v>
      </c>
      <c r="E21" s="64">
        <v>325</v>
      </c>
      <c r="F21" s="64">
        <v>1731.4504075039999</v>
      </c>
      <c r="G21" s="65">
        <v>0</v>
      </c>
      <c r="H21" s="66">
        <v>22833.938407504</v>
      </c>
      <c r="I21" s="67">
        <v>3144.6161167999999</v>
      </c>
      <c r="J21" s="68">
        <v>349.33785192473522</v>
      </c>
      <c r="K21" s="68">
        <v>256.96132085777401</v>
      </c>
      <c r="L21" s="64">
        <v>1731.4504075039999</v>
      </c>
      <c r="M21" s="65">
        <v>1731.4504075039999</v>
      </c>
      <c r="N21" s="69">
        <v>7213.816104590509</v>
      </c>
      <c r="O21" s="69">
        <v>15620.122302913491</v>
      </c>
    </row>
    <row r="22" spans="1:15" ht="19.5" x14ac:dyDescent="0.3">
      <c r="A22" s="215" t="s">
        <v>14</v>
      </c>
      <c r="B22" s="216">
        <v>815.22</v>
      </c>
      <c r="C22" s="217">
        <v>896.18365582200011</v>
      </c>
      <c r="D22" s="95">
        <v>24782.687999999998</v>
      </c>
      <c r="E22" s="64">
        <v>325</v>
      </c>
      <c r="F22" s="95">
        <v>2065.2157391039996</v>
      </c>
      <c r="G22" s="218">
        <v>0</v>
      </c>
      <c r="H22" s="219">
        <v>27172.903739103996</v>
      </c>
      <c r="I22" s="220">
        <v>4012.2385535999997</v>
      </c>
      <c r="J22" s="221">
        <v>421.98696976031522</v>
      </c>
      <c r="K22" s="221">
        <v>306.494810291124</v>
      </c>
      <c r="L22" s="95">
        <v>2065.2157391039996</v>
      </c>
      <c r="M22" s="218">
        <v>2065.2157391039996</v>
      </c>
      <c r="N22" s="222">
        <v>8871.1518118594377</v>
      </c>
      <c r="O22" s="222">
        <v>18301.751927244557</v>
      </c>
    </row>
    <row r="23" spans="1:15" ht="19.5" x14ac:dyDescent="0.3">
      <c r="A23" s="82" t="s">
        <v>15</v>
      </c>
      <c r="B23" s="62">
        <v>683.47</v>
      </c>
      <c r="C23" s="63">
        <v>751.3488913970001</v>
      </c>
      <c r="D23" s="64">
        <v>20777.488000000001</v>
      </c>
      <c r="E23" s="64">
        <v>325</v>
      </c>
      <c r="F23" s="64">
        <v>1731.4504075039999</v>
      </c>
      <c r="G23" s="65">
        <v>0</v>
      </c>
      <c r="H23" s="66">
        <v>22833.938407504</v>
      </c>
      <c r="I23" s="67">
        <v>3144.6161167999999</v>
      </c>
      <c r="J23" s="68">
        <v>349.33785192473522</v>
      </c>
      <c r="K23" s="68">
        <v>256.96132085777401</v>
      </c>
      <c r="L23" s="64">
        <v>1731.4504075039999</v>
      </c>
      <c r="M23" s="65">
        <v>1731.4504075039999</v>
      </c>
      <c r="N23" s="69">
        <v>7213.816104590509</v>
      </c>
      <c r="O23" s="69">
        <v>15620.122302913491</v>
      </c>
    </row>
    <row r="24" spans="1:15" ht="20.25" thickBot="1" x14ac:dyDescent="0.35">
      <c r="A24" s="83" t="s">
        <v>16</v>
      </c>
      <c r="B24" s="71">
        <v>616.83000000000004</v>
      </c>
      <c r="C24" s="72">
        <v>678.09053313300012</v>
      </c>
      <c r="D24" s="73">
        <v>18751.632000000001</v>
      </c>
      <c r="E24" s="73">
        <v>325</v>
      </c>
      <c r="F24" s="73">
        <v>1562.6297494559999</v>
      </c>
      <c r="G24" s="74">
        <v>0</v>
      </c>
      <c r="H24" s="75">
        <v>20639.261749456</v>
      </c>
      <c r="I24" s="76">
        <v>2711.8932752000001</v>
      </c>
      <c r="J24" s="77">
        <v>312.59145941951283</v>
      </c>
      <c r="K24" s="77">
        <v>231.906962331486</v>
      </c>
      <c r="L24" s="73">
        <v>1562.6297494559999</v>
      </c>
      <c r="M24" s="74">
        <v>1562.6297494559999</v>
      </c>
      <c r="N24" s="78">
        <v>6381.6511958629981</v>
      </c>
      <c r="O24" s="78">
        <v>14257.610553593002</v>
      </c>
    </row>
    <row r="25" spans="1:15" x14ac:dyDescent="0.2">
      <c r="B25"/>
    </row>
    <row r="26" spans="1:15" ht="15.75" x14ac:dyDescent="0.25">
      <c r="A26" s="12"/>
      <c r="B26" s="13" t="s">
        <v>23</v>
      </c>
      <c r="C26" s="12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6"/>
    </row>
    <row r="27" spans="1:15" ht="15.75" x14ac:dyDescent="0.25">
      <c r="A27" s="12"/>
      <c r="B27" s="13"/>
      <c r="C27" s="12"/>
      <c r="D27" s="11"/>
      <c r="E27" s="11"/>
      <c r="F27" s="14"/>
      <c r="G27" s="14"/>
      <c r="H27" s="11"/>
      <c r="I27" s="11"/>
      <c r="J27" s="11"/>
      <c r="K27" s="11"/>
      <c r="L27" s="11"/>
      <c r="M27" s="11"/>
      <c r="N27" s="6"/>
      <c r="O27" s="6"/>
    </row>
    <row r="28" spans="1:15" ht="23.25" thickBot="1" x14ac:dyDescent="0.35">
      <c r="A28" s="40" t="s">
        <v>18</v>
      </c>
      <c r="B28" s="16"/>
      <c r="C28" s="15"/>
      <c r="D28" s="11"/>
      <c r="E28" s="11"/>
      <c r="F28" s="4"/>
      <c r="G28" s="4"/>
      <c r="H28" s="11"/>
      <c r="I28" s="11"/>
      <c r="J28" s="11"/>
      <c r="K28" s="11"/>
      <c r="L28" s="11"/>
      <c r="M28" s="11"/>
      <c r="N28" s="11"/>
      <c r="O28" s="6"/>
    </row>
    <row r="29" spans="1:15" ht="16.5" customHeight="1" thickBot="1" x14ac:dyDescent="0.25">
      <c r="A29" s="235" t="s">
        <v>53</v>
      </c>
      <c r="B29" s="236" t="s">
        <v>93</v>
      </c>
      <c r="C29" s="237" t="s">
        <v>10</v>
      </c>
      <c r="D29" s="238" t="s">
        <v>2</v>
      </c>
      <c r="E29" s="238"/>
      <c r="F29" s="238"/>
      <c r="G29" s="238"/>
      <c r="H29" s="239" t="s">
        <v>94</v>
      </c>
      <c r="I29" s="238" t="s">
        <v>3</v>
      </c>
      <c r="J29" s="238"/>
      <c r="K29" s="238"/>
      <c r="L29" s="238"/>
      <c r="M29" s="238"/>
      <c r="N29" s="239" t="s">
        <v>95</v>
      </c>
      <c r="O29" s="240" t="s">
        <v>96</v>
      </c>
    </row>
    <row r="30" spans="1:15" ht="74.25" customHeight="1" thickBot="1" x14ac:dyDescent="0.25">
      <c r="A30" s="235"/>
      <c r="B30" s="236"/>
      <c r="C30" s="237"/>
      <c r="D30" s="42" t="s">
        <v>97</v>
      </c>
      <c r="E30" s="42" t="s">
        <v>4</v>
      </c>
      <c r="F30" s="42" t="s">
        <v>5</v>
      </c>
      <c r="G30" s="43" t="s">
        <v>45</v>
      </c>
      <c r="H30" s="239"/>
      <c r="I30" s="44" t="s">
        <v>48</v>
      </c>
      <c r="J30" s="45" t="s">
        <v>49</v>
      </c>
      <c r="K30" s="43" t="s">
        <v>50</v>
      </c>
      <c r="L30" s="44" t="s">
        <v>6</v>
      </c>
      <c r="M30" s="41" t="s">
        <v>7</v>
      </c>
      <c r="N30" s="239"/>
      <c r="O30" s="240"/>
    </row>
    <row r="31" spans="1:15" ht="20.25" thickBot="1" x14ac:dyDescent="0.4">
      <c r="A31" s="22"/>
      <c r="B31" s="79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</row>
    <row r="32" spans="1:15" ht="19.5" x14ac:dyDescent="0.3">
      <c r="A32" s="52" t="s">
        <v>19</v>
      </c>
      <c r="B32" s="53">
        <v>511.76</v>
      </c>
      <c r="C32" s="54">
        <v>562.58549557600008</v>
      </c>
      <c r="D32" s="55">
        <v>15557.503999999999</v>
      </c>
      <c r="E32" s="55">
        <v>325</v>
      </c>
      <c r="F32" s="55">
        <v>1296.4534808319997</v>
      </c>
      <c r="G32" s="56">
        <v>0</v>
      </c>
      <c r="H32" s="57">
        <v>17178.957480831999</v>
      </c>
      <c r="I32" s="58">
        <v>2029.6275343999996</v>
      </c>
      <c r="J32" s="59">
        <v>254.65413258092167</v>
      </c>
      <c r="K32" s="59">
        <v>192.40423948699205</v>
      </c>
      <c r="L32" s="55">
        <v>1296.4534808319997</v>
      </c>
      <c r="M32" s="56">
        <v>1296.4534808319997</v>
      </c>
      <c r="N32" s="60">
        <v>5069.5928681319128</v>
      </c>
      <c r="O32" s="60">
        <v>12109.364612700087</v>
      </c>
    </row>
    <row r="33" spans="1:15" ht="19.5" x14ac:dyDescent="0.3">
      <c r="A33" s="61" t="s">
        <v>20</v>
      </c>
      <c r="B33" s="62">
        <v>470.28</v>
      </c>
      <c r="C33" s="63">
        <v>516.98590522799998</v>
      </c>
      <c r="D33" s="64">
        <v>14296.511999999999</v>
      </c>
      <c r="E33" s="64">
        <v>325</v>
      </c>
      <c r="F33" s="64">
        <v>1191.3712344959997</v>
      </c>
      <c r="G33" s="65">
        <v>0</v>
      </c>
      <c r="H33" s="66">
        <v>15812.883234495999</v>
      </c>
      <c r="I33" s="67">
        <v>1760.2796431999996</v>
      </c>
      <c r="J33" s="68">
        <v>231.78137806236481</v>
      </c>
      <c r="K33" s="68">
        <v>176.80917958797599</v>
      </c>
      <c r="L33" s="64">
        <v>1191.3712344959997</v>
      </c>
      <c r="M33" s="65">
        <v>1191.3712344959997</v>
      </c>
      <c r="N33" s="69">
        <v>4551.6126698423395</v>
      </c>
      <c r="O33" s="69">
        <v>11261.27056465366</v>
      </c>
    </row>
    <row r="34" spans="1:15" ht="20.25" thickBot="1" x14ac:dyDescent="0.35">
      <c r="A34" s="70" t="s">
        <v>21</v>
      </c>
      <c r="B34" s="71">
        <v>343.51</v>
      </c>
      <c r="C34" s="72">
        <v>377.62573000100002</v>
      </c>
      <c r="D34" s="94">
        <v>10442.704</v>
      </c>
      <c r="E34" s="98">
        <v>325</v>
      </c>
      <c r="F34" s="73">
        <v>870.22185243199988</v>
      </c>
      <c r="G34" s="74">
        <v>0</v>
      </c>
      <c r="H34" s="75">
        <v>11637.925852431999</v>
      </c>
      <c r="I34" s="76">
        <v>991.02302079999993</v>
      </c>
      <c r="J34" s="77">
        <v>161.87831416850162</v>
      </c>
      <c r="K34" s="77">
        <v>129.14799966034201</v>
      </c>
      <c r="L34" s="73">
        <v>870.22185243199988</v>
      </c>
      <c r="M34" s="74">
        <v>870.22185243199988</v>
      </c>
      <c r="N34" s="78">
        <v>3022.4930394928433</v>
      </c>
      <c r="O34" s="78">
        <v>8615.4328129391561</v>
      </c>
    </row>
    <row r="35" spans="1:15" ht="19.5" x14ac:dyDescent="0.35">
      <c r="A35" s="2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</row>
    <row r="36" spans="1:15" ht="15.75" x14ac:dyDescent="0.25">
      <c r="A36" s="17" t="s">
        <v>23</v>
      </c>
      <c r="B36" s="18"/>
      <c r="C36" s="17"/>
      <c r="D36" s="19" t="s">
        <v>23</v>
      </c>
      <c r="E36" s="19" t="s">
        <v>23</v>
      </c>
      <c r="F36" s="19" t="s">
        <v>23</v>
      </c>
      <c r="G36" s="19"/>
      <c r="H36" s="24" t="s">
        <v>23</v>
      </c>
      <c r="I36" s="19" t="s">
        <v>23</v>
      </c>
      <c r="J36" s="19" t="s">
        <v>23</v>
      </c>
      <c r="K36" s="19" t="s">
        <v>23</v>
      </c>
      <c r="L36" s="19" t="s">
        <v>23</v>
      </c>
      <c r="M36" s="19" t="s">
        <v>23</v>
      </c>
      <c r="N36" s="26" t="s">
        <v>23</v>
      </c>
      <c r="O36" s="26" t="s">
        <v>23</v>
      </c>
    </row>
    <row r="37" spans="1:15" ht="15.75" x14ac:dyDescent="0.25">
      <c r="A37" s="12"/>
      <c r="B37" s="13"/>
      <c r="C37" s="12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6"/>
    </row>
    <row r="38" spans="1:15" ht="15.75" x14ac:dyDescent="0.25">
      <c r="A38" s="12"/>
      <c r="B38" s="38" t="s">
        <v>47</v>
      </c>
      <c r="C38" s="17" t="s">
        <v>102</v>
      </c>
      <c r="D38" s="19"/>
      <c r="E38" s="19"/>
      <c r="F38" s="19"/>
      <c r="G38" s="19"/>
      <c r="H38" s="19"/>
      <c r="I38" s="19"/>
      <c r="J38" s="19"/>
      <c r="K38" s="19"/>
      <c r="L38" s="14"/>
      <c r="M38" s="14"/>
      <c r="N38" s="14"/>
      <c r="O38" s="6"/>
    </row>
    <row r="39" spans="1:15" ht="15.75" x14ac:dyDescent="0.25">
      <c r="A39" s="12"/>
      <c r="B39" s="20"/>
      <c r="C39" s="90" t="s">
        <v>52</v>
      </c>
      <c r="D39" s="90"/>
      <c r="E39" s="90"/>
      <c r="F39" s="90"/>
      <c r="G39" s="90"/>
      <c r="H39" s="90"/>
      <c r="I39" s="90"/>
      <c r="J39" s="90"/>
      <c r="K39" s="90"/>
      <c r="L39" s="14"/>
      <c r="M39" s="14"/>
      <c r="N39" s="14"/>
      <c r="O39" s="6"/>
    </row>
    <row r="40" spans="1:15" ht="15.75" x14ac:dyDescent="0.25">
      <c r="A40" s="12"/>
      <c r="C40" s="90" t="s">
        <v>104</v>
      </c>
      <c r="D40" s="90"/>
      <c r="E40" s="90"/>
      <c r="F40" s="90"/>
      <c r="G40" s="90"/>
      <c r="H40" s="90"/>
      <c r="I40" s="90"/>
      <c r="J40" s="90"/>
      <c r="K40" s="90"/>
      <c r="L40" s="14"/>
      <c r="M40" s="14"/>
      <c r="N40" s="14"/>
      <c r="O40" s="6"/>
    </row>
    <row r="41" spans="1:15" ht="15.75" x14ac:dyDescent="0.25">
      <c r="A41" s="12"/>
      <c r="C41" s="90" t="s">
        <v>46</v>
      </c>
      <c r="D41" s="90"/>
      <c r="E41" s="90"/>
      <c r="F41" s="90"/>
      <c r="G41" s="90"/>
      <c r="H41" s="90"/>
      <c r="I41" s="90"/>
      <c r="J41" s="90"/>
      <c r="K41" s="90"/>
      <c r="L41" s="14"/>
      <c r="M41" s="14"/>
      <c r="N41" s="14"/>
      <c r="O41" s="6"/>
    </row>
    <row r="42" spans="1:15" ht="15.75" x14ac:dyDescent="0.25">
      <c r="A42" s="12"/>
      <c r="C42" s="90"/>
      <c r="D42" s="90"/>
      <c r="E42" s="90"/>
      <c r="F42" s="90"/>
      <c r="G42" s="90"/>
      <c r="H42" s="90"/>
      <c r="I42" s="90"/>
      <c r="J42" s="90"/>
      <c r="K42" s="90"/>
      <c r="L42" s="14"/>
      <c r="M42" s="14"/>
      <c r="N42" s="14"/>
      <c r="O42" s="6"/>
    </row>
    <row r="43" spans="1:15" ht="15.75" x14ac:dyDescent="0.25">
      <c r="A43" s="12"/>
      <c r="C43" s="90" t="s">
        <v>51</v>
      </c>
      <c r="D43" s="91"/>
      <c r="E43" s="91"/>
      <c r="F43" s="91"/>
      <c r="G43" s="90"/>
      <c r="H43" s="90"/>
      <c r="I43" s="90"/>
      <c r="J43" s="90"/>
      <c r="K43" s="90"/>
      <c r="L43" s="14"/>
      <c r="M43" s="14"/>
      <c r="N43" s="14"/>
      <c r="O43" s="6"/>
    </row>
    <row r="44" spans="1:15" ht="15.75" x14ac:dyDescent="0.25">
      <c r="A44" s="12"/>
      <c r="C44" s="91"/>
      <c r="D44" s="91"/>
      <c r="E44" s="91"/>
      <c r="F44" s="91"/>
      <c r="G44" s="90"/>
      <c r="H44" s="90"/>
      <c r="I44" s="90"/>
      <c r="J44" s="90"/>
      <c r="K44" s="90"/>
      <c r="L44" s="14"/>
      <c r="M44" s="14"/>
      <c r="N44" s="14"/>
      <c r="O44" s="6"/>
    </row>
    <row r="45" spans="1:15" ht="15.75" x14ac:dyDescent="0.25">
      <c r="A45" s="12"/>
      <c r="C45" s="90" t="s">
        <v>103</v>
      </c>
      <c r="D45" s="91"/>
      <c r="E45" s="91"/>
      <c r="F45" s="91"/>
      <c r="G45" s="90"/>
      <c r="H45" s="90"/>
      <c r="I45" s="90"/>
      <c r="J45" s="90"/>
      <c r="K45" s="90"/>
      <c r="L45" s="14"/>
      <c r="M45" s="14"/>
      <c r="N45" s="14"/>
      <c r="O45" s="6"/>
    </row>
    <row r="46" spans="1:15" ht="15.75" x14ac:dyDescent="0.25">
      <c r="A46" s="12"/>
      <c r="B46" s="13"/>
      <c r="C46" s="12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6"/>
    </row>
    <row r="47" spans="1:15" ht="15.75" x14ac:dyDescent="0.25">
      <c r="A47" s="12"/>
      <c r="B47" s="13"/>
      <c r="C47" s="12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6"/>
    </row>
    <row r="48" spans="1:15" ht="15.75" x14ac:dyDescent="0.25">
      <c r="A48" s="12"/>
      <c r="B48" s="13"/>
      <c r="C48" s="12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6"/>
    </row>
    <row r="49" spans="1:15" ht="15.75" x14ac:dyDescent="0.25">
      <c r="A49" s="17"/>
      <c r="B49" s="18"/>
      <c r="C49" s="17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6"/>
    </row>
    <row r="50" spans="1:15" ht="15.75" x14ac:dyDescent="0.25">
      <c r="A50" s="17"/>
      <c r="B50" s="18"/>
      <c r="C50" s="17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6"/>
    </row>
    <row r="51" spans="1:15" ht="15" x14ac:dyDescent="0.2">
      <c r="A51" s="17"/>
      <c r="B51" s="18"/>
      <c r="C51" s="17"/>
    </row>
    <row r="52" spans="1:15" ht="15.75" x14ac:dyDescent="0.25">
      <c r="A52" s="17"/>
      <c r="B52" s="18"/>
      <c r="C52" s="17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6"/>
    </row>
    <row r="53" spans="1:15" ht="25.5" x14ac:dyDescent="0.35">
      <c r="A53" s="234" t="s">
        <v>0</v>
      </c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</row>
    <row r="54" spans="1:15" ht="25.5" x14ac:dyDescent="0.35">
      <c r="A54" s="234" t="s">
        <v>92</v>
      </c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</row>
    <row r="55" spans="1:15" ht="25.5" x14ac:dyDescent="0.35">
      <c r="A55" s="234" t="s">
        <v>100</v>
      </c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</row>
    <row r="56" spans="1:15" ht="23.25" thickBot="1" x14ac:dyDescent="0.35">
      <c r="A56" s="40" t="s">
        <v>24</v>
      </c>
      <c r="B56" s="16"/>
      <c r="C56" s="15"/>
      <c r="D56" s="17"/>
      <c r="E56" s="17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16.5" customHeight="1" thickBot="1" x14ac:dyDescent="0.25">
      <c r="A57" s="235" t="s">
        <v>53</v>
      </c>
      <c r="B57" s="236" t="s">
        <v>93</v>
      </c>
      <c r="C57" s="237" t="s">
        <v>10</v>
      </c>
      <c r="D57" s="238" t="s">
        <v>2</v>
      </c>
      <c r="E57" s="238"/>
      <c r="F57" s="238"/>
      <c r="G57" s="238"/>
      <c r="H57" s="239" t="s">
        <v>94</v>
      </c>
      <c r="I57" s="238" t="s">
        <v>3</v>
      </c>
      <c r="J57" s="238"/>
      <c r="K57" s="238"/>
      <c r="L57" s="238"/>
      <c r="M57" s="238"/>
      <c r="N57" s="239" t="s">
        <v>95</v>
      </c>
      <c r="O57" s="240" t="s">
        <v>96</v>
      </c>
    </row>
    <row r="58" spans="1:15" ht="63.75" customHeight="1" thickBot="1" x14ac:dyDescent="0.25">
      <c r="A58" s="235"/>
      <c r="B58" s="236"/>
      <c r="C58" s="237"/>
      <c r="D58" s="42" t="s">
        <v>97</v>
      </c>
      <c r="E58" s="42" t="s">
        <v>4</v>
      </c>
      <c r="F58" s="42" t="s">
        <v>5</v>
      </c>
      <c r="G58" s="43" t="s">
        <v>45</v>
      </c>
      <c r="H58" s="239"/>
      <c r="I58" s="44" t="s">
        <v>48</v>
      </c>
      <c r="J58" s="45" t="s">
        <v>49</v>
      </c>
      <c r="K58" s="43" t="s">
        <v>50</v>
      </c>
      <c r="L58" s="44" t="s">
        <v>6</v>
      </c>
      <c r="M58" s="41" t="s">
        <v>7</v>
      </c>
      <c r="N58" s="239"/>
      <c r="O58" s="240"/>
    </row>
    <row r="59" spans="1:15" ht="13.5" thickBot="1" x14ac:dyDescent="0.25">
      <c r="D59" s="99"/>
      <c r="E59" s="99"/>
      <c r="J59" s="22"/>
      <c r="K59" s="22"/>
    </row>
    <row r="60" spans="1:15" ht="19.5" x14ac:dyDescent="0.3">
      <c r="A60" s="52" t="s">
        <v>25</v>
      </c>
      <c r="B60" s="53">
        <v>1416.05</v>
      </c>
      <c r="C60" s="54">
        <v>1556.685147355</v>
      </c>
      <c r="D60" s="95">
        <v>43047.92</v>
      </c>
      <c r="E60" s="95">
        <v>325</v>
      </c>
      <c r="F60" s="55">
        <v>3587.3123173599993</v>
      </c>
      <c r="G60" s="56">
        <v>0</v>
      </c>
      <c r="H60" s="57">
        <v>46960.232317359994</v>
      </c>
      <c r="I60" s="58">
        <v>8623.8060000000005</v>
      </c>
      <c r="J60" s="59">
        <v>753.29451791326801</v>
      </c>
      <c r="K60" s="59">
        <v>532.38632039541005</v>
      </c>
      <c r="L60" s="55">
        <v>3587.3123173599993</v>
      </c>
      <c r="M60" s="56">
        <v>3587.3123173599993</v>
      </c>
      <c r="N60" s="60">
        <v>17084.111473028675</v>
      </c>
      <c r="O60" s="60">
        <v>29876.120844331319</v>
      </c>
    </row>
    <row r="61" spans="1:15" ht="19.5" x14ac:dyDescent="0.3">
      <c r="A61" s="61" t="s">
        <v>26</v>
      </c>
      <c r="B61" s="62">
        <v>1210.76</v>
      </c>
      <c r="C61" s="63">
        <v>1331.0067504760002</v>
      </c>
      <c r="D61" s="64">
        <v>36807.103999999999</v>
      </c>
      <c r="E61" s="64">
        <v>325</v>
      </c>
      <c r="F61" s="64">
        <v>3067.2463976319996</v>
      </c>
      <c r="G61" s="65">
        <v>0</v>
      </c>
      <c r="H61" s="66">
        <v>40199.350397631999</v>
      </c>
      <c r="I61" s="67">
        <v>6840.3811968</v>
      </c>
      <c r="J61" s="68">
        <v>640.09423403876167</v>
      </c>
      <c r="K61" s="68">
        <v>455.20430866279202</v>
      </c>
      <c r="L61" s="64">
        <v>3067.2463976319996</v>
      </c>
      <c r="M61" s="65">
        <v>3067.2463976319996</v>
      </c>
      <c r="N61" s="69">
        <v>14070.172534765552</v>
      </c>
      <c r="O61" s="69">
        <v>26129.177862866447</v>
      </c>
    </row>
    <row r="62" spans="1:15" ht="19.5" x14ac:dyDescent="0.3">
      <c r="A62" s="61" t="s">
        <v>27</v>
      </c>
      <c r="B62" s="62">
        <v>949.39</v>
      </c>
      <c r="C62" s="63">
        <v>1043.6787627890001</v>
      </c>
      <c r="D62" s="64">
        <v>28861.455999999998</v>
      </c>
      <c r="E62" s="64">
        <v>325</v>
      </c>
      <c r="F62" s="64">
        <v>2405.1117128479996</v>
      </c>
      <c r="G62" s="65">
        <v>0</v>
      </c>
      <c r="H62" s="66">
        <v>31591.567712847998</v>
      </c>
      <c r="I62" s="85">
        <v>4971.5647872</v>
      </c>
      <c r="J62" s="68">
        <v>495.97051541496239</v>
      </c>
      <c r="K62" s="68">
        <v>356.938136873838</v>
      </c>
      <c r="L62" s="64">
        <v>2405.1117128479996</v>
      </c>
      <c r="M62" s="65">
        <v>2405.1117128479996</v>
      </c>
      <c r="N62" s="69">
        <v>10634.6968651848</v>
      </c>
      <c r="O62" s="69">
        <v>20956.870847663198</v>
      </c>
    </row>
    <row r="63" spans="1:15" ht="20.25" x14ac:dyDescent="0.35">
      <c r="A63" s="61"/>
      <c r="B63" s="62" t="s">
        <v>23</v>
      </c>
      <c r="C63" s="63" t="s">
        <v>23</v>
      </c>
      <c r="D63" s="64" t="s">
        <v>23</v>
      </c>
      <c r="E63" s="64" t="s">
        <v>23</v>
      </c>
      <c r="F63" s="64" t="s">
        <v>23</v>
      </c>
      <c r="G63" s="65"/>
      <c r="H63" s="66"/>
      <c r="I63" s="67"/>
      <c r="J63" s="68" t="s">
        <v>23</v>
      </c>
      <c r="K63" s="86"/>
      <c r="L63" s="64"/>
      <c r="M63" s="65"/>
      <c r="N63" s="69"/>
      <c r="O63" s="69"/>
    </row>
    <row r="64" spans="1:15" ht="19.5" x14ac:dyDescent="0.3">
      <c r="A64" s="61" t="s">
        <v>28</v>
      </c>
      <c r="B64" s="62">
        <v>792.76</v>
      </c>
      <c r="C64" s="63">
        <v>871.49303867600008</v>
      </c>
      <c r="D64" s="64">
        <v>24099.903999999999</v>
      </c>
      <c r="E64" s="64">
        <v>325</v>
      </c>
      <c r="F64" s="64">
        <v>2008.3173000319996</v>
      </c>
      <c r="G64" s="65">
        <v>0</v>
      </c>
      <c r="H64" s="66">
        <v>26433.221300031997</v>
      </c>
      <c r="I64" s="67">
        <v>3854.2841743999998</v>
      </c>
      <c r="J64" s="68">
        <v>409.60215619988162</v>
      </c>
      <c r="K64" s="68">
        <v>298.05061922719199</v>
      </c>
      <c r="L64" s="64">
        <v>2008.3173000319996</v>
      </c>
      <c r="M64" s="65">
        <v>2008.3173000319996</v>
      </c>
      <c r="N64" s="69">
        <v>8578.5715498910722</v>
      </c>
      <c r="O64" s="69">
        <v>17854.649750140925</v>
      </c>
    </row>
    <row r="65" spans="1:15" ht="19.5" x14ac:dyDescent="0.3">
      <c r="A65" s="61" t="s">
        <v>29</v>
      </c>
      <c r="B65" s="62">
        <v>636.01</v>
      </c>
      <c r="C65" s="63">
        <v>699.17539675100011</v>
      </c>
      <c r="D65" s="64">
        <v>19334.703999999998</v>
      </c>
      <c r="E65" s="64">
        <v>325</v>
      </c>
      <c r="F65" s="64">
        <v>1611.2188884319996</v>
      </c>
      <c r="G65" s="65">
        <v>0</v>
      </c>
      <c r="H65" s="66">
        <v>21270.922888431996</v>
      </c>
      <c r="I65" s="67">
        <v>2836.4374543999993</v>
      </c>
      <c r="J65" s="68">
        <v>323.16762701030166</v>
      </c>
      <c r="K65" s="68">
        <v>239.11798568884205</v>
      </c>
      <c r="L65" s="64">
        <v>1611.2188884319996</v>
      </c>
      <c r="M65" s="65">
        <v>1611.2188884319996</v>
      </c>
      <c r="N65" s="69">
        <v>6621.1608439631418</v>
      </c>
      <c r="O65" s="69">
        <v>14649.762044468855</v>
      </c>
    </row>
    <row r="66" spans="1:15" ht="20.25" thickBot="1" x14ac:dyDescent="0.35">
      <c r="A66" s="70" t="s">
        <v>30</v>
      </c>
      <c r="B66" s="71">
        <v>479.41</v>
      </c>
      <c r="C66" s="72">
        <v>527.02265209100005</v>
      </c>
      <c r="D66" s="94">
        <v>14574.064</v>
      </c>
      <c r="E66" s="98">
        <v>325</v>
      </c>
      <c r="F66" s="73">
        <v>1214.5004753119999</v>
      </c>
      <c r="G66" s="74">
        <v>0</v>
      </c>
      <c r="H66" s="75">
        <v>16113.564475312</v>
      </c>
      <c r="I66" s="76">
        <v>1819.5647503999999</v>
      </c>
      <c r="J66" s="77">
        <v>236.81581028884563</v>
      </c>
      <c r="K66" s="77">
        <v>180.24174701512203</v>
      </c>
      <c r="L66" s="73">
        <v>1214.5004753119999</v>
      </c>
      <c r="M66" s="74">
        <v>1214.5004753119999</v>
      </c>
      <c r="N66" s="78">
        <v>4665.623258327968</v>
      </c>
      <c r="O66" s="78">
        <v>11447.941216984033</v>
      </c>
    </row>
    <row r="67" spans="1:15" ht="15.75" x14ac:dyDescent="0.25">
      <c r="A67" s="17"/>
      <c r="B67" s="18"/>
      <c r="C67" s="17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6"/>
    </row>
    <row r="68" spans="1:15" ht="15.75" x14ac:dyDescent="0.25">
      <c r="A68" s="17"/>
      <c r="B68" s="18"/>
      <c r="C68" s="17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6"/>
    </row>
    <row r="69" spans="1:15" ht="23.25" thickBot="1" x14ac:dyDescent="0.35">
      <c r="A69" s="40" t="s">
        <v>31</v>
      </c>
      <c r="B69" s="16"/>
      <c r="C69" s="15"/>
      <c r="D69" s="11"/>
      <c r="E69" s="11"/>
      <c r="F69" s="4"/>
      <c r="G69" s="4"/>
      <c r="H69" s="11"/>
      <c r="I69" s="11"/>
      <c r="J69" s="11"/>
      <c r="K69" s="11"/>
      <c r="L69" s="11"/>
      <c r="M69" s="11"/>
      <c r="N69" s="11"/>
      <c r="O69" s="6"/>
    </row>
    <row r="70" spans="1:15" ht="16.5" customHeight="1" thickBot="1" x14ac:dyDescent="0.25">
      <c r="A70" s="235" t="s">
        <v>53</v>
      </c>
      <c r="B70" s="236" t="s">
        <v>93</v>
      </c>
      <c r="C70" s="237" t="s">
        <v>10</v>
      </c>
      <c r="D70" s="238" t="s">
        <v>2</v>
      </c>
      <c r="E70" s="238"/>
      <c r="F70" s="238"/>
      <c r="G70" s="238"/>
      <c r="H70" s="239" t="s">
        <v>94</v>
      </c>
      <c r="I70" s="238" t="s">
        <v>3</v>
      </c>
      <c r="J70" s="238"/>
      <c r="K70" s="238"/>
      <c r="L70" s="238"/>
      <c r="M70" s="238"/>
      <c r="N70" s="239" t="s">
        <v>95</v>
      </c>
      <c r="O70" s="240" t="s">
        <v>96</v>
      </c>
    </row>
    <row r="71" spans="1:15" ht="63.75" customHeight="1" thickBot="1" x14ac:dyDescent="0.25">
      <c r="A71" s="235"/>
      <c r="B71" s="236"/>
      <c r="C71" s="237"/>
      <c r="D71" s="42" t="s">
        <v>97</v>
      </c>
      <c r="E71" s="42" t="s">
        <v>4</v>
      </c>
      <c r="F71" s="42" t="s">
        <v>5</v>
      </c>
      <c r="G71" s="43" t="s">
        <v>45</v>
      </c>
      <c r="H71" s="239"/>
      <c r="I71" s="44" t="s">
        <v>48</v>
      </c>
      <c r="J71" s="45" t="s">
        <v>49</v>
      </c>
      <c r="K71" s="43" t="s">
        <v>50</v>
      </c>
      <c r="L71" s="44" t="s">
        <v>6</v>
      </c>
      <c r="M71" s="41" t="s">
        <v>7</v>
      </c>
      <c r="N71" s="239"/>
      <c r="O71" s="240"/>
    </row>
    <row r="72" spans="1:15" ht="13.5" thickBot="1" x14ac:dyDescent="0.25">
      <c r="J72" s="22"/>
      <c r="K72" s="22"/>
    </row>
    <row r="73" spans="1:15" ht="19.5" thickBot="1" x14ac:dyDescent="0.3">
      <c r="A73" s="30" t="s">
        <v>32</v>
      </c>
      <c r="B73" s="31">
        <v>375.88</v>
      </c>
      <c r="C73" s="28">
        <v>413.21055978800001</v>
      </c>
      <c r="D73" s="92">
        <v>11426.751999999999</v>
      </c>
      <c r="E73" s="93">
        <v>325</v>
      </c>
      <c r="F73" s="29">
        <v>952.22552441599976</v>
      </c>
      <c r="G73" s="32">
        <v>0</v>
      </c>
      <c r="H73" s="33">
        <v>12703.977524415999</v>
      </c>
      <c r="I73" s="34">
        <v>1167.3644223999997</v>
      </c>
      <c r="J73" s="35">
        <v>179.72766478966079</v>
      </c>
      <c r="K73" s="35">
        <v>141.31801144749599</v>
      </c>
      <c r="L73" s="29">
        <v>952.22552441599976</v>
      </c>
      <c r="M73" s="32">
        <v>952.22552441599976</v>
      </c>
      <c r="N73" s="36">
        <v>3392.8611474691561</v>
      </c>
      <c r="O73" s="36">
        <v>9311.116376946844</v>
      </c>
    </row>
    <row r="74" spans="1:15" ht="15.75" x14ac:dyDescent="0.25">
      <c r="A74" s="12"/>
      <c r="B74" s="13"/>
      <c r="C74" s="12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6"/>
    </row>
    <row r="75" spans="1:15" ht="15.75" x14ac:dyDescent="0.25">
      <c r="A75" s="12"/>
      <c r="B75" s="13"/>
      <c r="C75" s="12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6"/>
    </row>
    <row r="76" spans="1:15" ht="15.75" x14ac:dyDescent="0.25">
      <c r="A76" s="12"/>
      <c r="B76" s="13"/>
      <c r="C76" s="12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6"/>
    </row>
    <row r="77" spans="1:15" ht="15.75" x14ac:dyDescent="0.25">
      <c r="A77" s="12"/>
      <c r="B77" s="38" t="s">
        <v>47</v>
      </c>
      <c r="C77" s="17" t="s">
        <v>102</v>
      </c>
      <c r="D77" s="19"/>
      <c r="E77" s="19"/>
      <c r="F77" s="19"/>
      <c r="G77" s="19"/>
      <c r="H77" s="19"/>
      <c r="I77" s="19"/>
      <c r="J77" s="19"/>
      <c r="K77" s="19"/>
      <c r="L77" s="14"/>
      <c r="M77" s="14"/>
      <c r="N77" s="14"/>
      <c r="O77" s="6"/>
    </row>
    <row r="78" spans="1:15" ht="15.75" x14ac:dyDescent="0.25">
      <c r="A78" s="12"/>
      <c r="B78" s="20"/>
      <c r="C78" s="90" t="s">
        <v>52</v>
      </c>
      <c r="D78" s="90"/>
      <c r="E78" s="90"/>
      <c r="F78" s="90"/>
      <c r="G78" s="90"/>
      <c r="H78" s="90"/>
      <c r="I78" s="90"/>
      <c r="J78" s="90"/>
      <c r="K78" s="90"/>
      <c r="L78" s="14"/>
      <c r="M78" s="14"/>
      <c r="N78" s="14"/>
      <c r="O78" s="104"/>
    </row>
    <row r="79" spans="1:15" ht="15.75" x14ac:dyDescent="0.25">
      <c r="A79" s="12"/>
      <c r="C79" s="90" t="s">
        <v>104</v>
      </c>
      <c r="D79" s="90"/>
      <c r="E79" s="90"/>
      <c r="F79" s="90"/>
      <c r="G79" s="90"/>
      <c r="H79" s="90"/>
      <c r="I79" s="90"/>
      <c r="J79" s="90"/>
      <c r="K79" s="90"/>
      <c r="L79" s="14"/>
      <c r="M79" s="14"/>
      <c r="N79" s="14"/>
      <c r="O79" s="6"/>
    </row>
    <row r="80" spans="1:15" ht="15.75" x14ac:dyDescent="0.25">
      <c r="A80" s="12"/>
      <c r="C80" s="90" t="s">
        <v>46</v>
      </c>
      <c r="D80" s="90"/>
      <c r="E80" s="90"/>
      <c r="F80" s="90"/>
      <c r="G80" s="90"/>
      <c r="H80" s="90"/>
      <c r="I80" s="90"/>
      <c r="J80" s="90"/>
      <c r="K80" s="90"/>
      <c r="L80" s="14"/>
      <c r="M80" s="14"/>
      <c r="N80" s="14"/>
      <c r="O80" s="6"/>
    </row>
    <row r="81" spans="1:15" ht="15.75" x14ac:dyDescent="0.25">
      <c r="A81" s="12"/>
      <c r="C81" s="90"/>
      <c r="D81" s="90"/>
      <c r="E81" s="90"/>
      <c r="F81" s="90"/>
      <c r="G81" s="90"/>
      <c r="H81" s="90"/>
      <c r="I81" s="90"/>
      <c r="J81" s="90"/>
      <c r="K81" s="90"/>
      <c r="L81" s="14"/>
      <c r="M81" s="14"/>
      <c r="N81" s="14"/>
      <c r="O81" s="6"/>
    </row>
    <row r="82" spans="1:15" ht="15.75" x14ac:dyDescent="0.25">
      <c r="A82" s="12"/>
      <c r="C82" s="90" t="s">
        <v>51</v>
      </c>
      <c r="D82" s="91"/>
      <c r="E82" s="91"/>
      <c r="F82" s="91"/>
      <c r="G82" s="90"/>
      <c r="H82" s="90"/>
      <c r="I82" s="90"/>
      <c r="J82" s="90"/>
      <c r="K82" s="90"/>
      <c r="L82" s="14"/>
      <c r="M82" s="14"/>
      <c r="N82" s="14"/>
      <c r="O82" s="6"/>
    </row>
    <row r="83" spans="1:15" ht="15.75" x14ac:dyDescent="0.25">
      <c r="A83" s="12"/>
      <c r="C83" s="91"/>
      <c r="D83" s="91"/>
      <c r="E83" s="91"/>
      <c r="F83" s="91"/>
      <c r="G83" s="90"/>
      <c r="H83" s="90"/>
      <c r="I83" s="90"/>
      <c r="J83" s="90"/>
      <c r="K83" s="90"/>
      <c r="L83" s="14"/>
      <c r="M83" s="14"/>
      <c r="N83" s="14"/>
      <c r="O83" s="6"/>
    </row>
    <row r="84" spans="1:15" ht="15.75" x14ac:dyDescent="0.25">
      <c r="A84" s="12"/>
      <c r="C84" s="90" t="s">
        <v>103</v>
      </c>
      <c r="D84" s="91"/>
      <c r="E84" s="91"/>
      <c r="F84" s="91"/>
      <c r="G84" s="90"/>
      <c r="H84" s="90"/>
      <c r="I84" s="90"/>
      <c r="J84" s="90"/>
      <c r="K84" s="90"/>
      <c r="L84" s="14"/>
      <c r="M84" s="14"/>
      <c r="N84" s="14"/>
      <c r="O84" s="6"/>
    </row>
    <row r="85" spans="1:15" ht="15.75" x14ac:dyDescent="0.25">
      <c r="A85" s="6"/>
      <c r="B85" s="20"/>
      <c r="C85" s="90"/>
      <c r="D85" s="90"/>
      <c r="E85" s="90"/>
      <c r="F85" s="90"/>
      <c r="G85" s="90"/>
      <c r="H85" s="90"/>
      <c r="I85" s="90"/>
      <c r="J85" s="90"/>
      <c r="K85" s="90"/>
      <c r="L85" s="6"/>
      <c r="M85" s="6"/>
      <c r="N85" s="6"/>
      <c r="O85" s="6"/>
    </row>
    <row r="86" spans="1:15" ht="15.75" x14ac:dyDescent="0.25">
      <c r="A86" s="6"/>
      <c r="B86" s="20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5.75" x14ac:dyDescent="0.25">
      <c r="A87" s="12"/>
      <c r="B87" s="13"/>
      <c r="C87" s="12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6"/>
    </row>
    <row r="88" spans="1:15" ht="15.75" x14ac:dyDescent="0.25">
      <c r="A88" s="4"/>
      <c r="B88" s="5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6"/>
    </row>
    <row r="89" spans="1:15" ht="15.75" x14ac:dyDescent="0.25">
      <c r="A89" s="4"/>
      <c r="B89" s="5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6"/>
    </row>
    <row r="90" spans="1:15" ht="25.5" x14ac:dyDescent="0.35">
      <c r="A90" s="234" t="s">
        <v>0</v>
      </c>
      <c r="B90" s="234"/>
      <c r="C90" s="234"/>
      <c r="D90" s="234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</row>
    <row r="91" spans="1:15" ht="25.5" x14ac:dyDescent="0.35">
      <c r="A91" s="234" t="s">
        <v>92</v>
      </c>
      <c r="B91" s="234"/>
      <c r="C91" s="234"/>
      <c r="D91" s="234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</row>
    <row r="92" spans="1:15" ht="25.5" x14ac:dyDescent="0.35">
      <c r="A92" s="234" t="s">
        <v>100</v>
      </c>
      <c r="B92" s="234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</row>
    <row r="93" spans="1:15" ht="23.25" thickBot="1" x14ac:dyDescent="0.35">
      <c r="A93" s="40" t="s">
        <v>33</v>
      </c>
      <c r="B93" s="16"/>
      <c r="C93" s="15"/>
      <c r="D93" s="11"/>
      <c r="E93" s="11"/>
      <c r="F93" s="4"/>
      <c r="G93" s="4"/>
      <c r="H93" s="11"/>
      <c r="I93" s="11"/>
      <c r="J93" s="11"/>
      <c r="K93" s="11"/>
      <c r="L93" s="11"/>
      <c r="M93" s="11"/>
      <c r="N93" s="11"/>
      <c r="O93" s="6"/>
    </row>
    <row r="94" spans="1:15" ht="16.5" customHeight="1" thickBot="1" x14ac:dyDescent="0.25">
      <c r="A94" s="235" t="s">
        <v>53</v>
      </c>
      <c r="B94" s="236" t="s">
        <v>93</v>
      </c>
      <c r="C94" s="237" t="s">
        <v>10</v>
      </c>
      <c r="D94" s="238" t="s">
        <v>2</v>
      </c>
      <c r="E94" s="238"/>
      <c r="F94" s="238"/>
      <c r="G94" s="238"/>
      <c r="H94" s="239" t="s">
        <v>94</v>
      </c>
      <c r="I94" s="238" t="s">
        <v>3</v>
      </c>
      <c r="J94" s="238"/>
      <c r="K94" s="238"/>
      <c r="L94" s="238"/>
      <c r="M94" s="238"/>
      <c r="N94" s="239" t="s">
        <v>95</v>
      </c>
      <c r="O94" s="240" t="s">
        <v>96</v>
      </c>
    </row>
    <row r="95" spans="1:15" ht="63.75" customHeight="1" thickBot="1" x14ac:dyDescent="0.25">
      <c r="A95" s="235"/>
      <c r="B95" s="236"/>
      <c r="C95" s="237"/>
      <c r="D95" s="42" t="s">
        <v>97</v>
      </c>
      <c r="E95" s="42" t="s">
        <v>4</v>
      </c>
      <c r="F95" s="42" t="s">
        <v>5</v>
      </c>
      <c r="G95" s="43" t="s">
        <v>45</v>
      </c>
      <c r="H95" s="239"/>
      <c r="I95" s="44" t="s">
        <v>48</v>
      </c>
      <c r="J95" s="45" t="s">
        <v>49</v>
      </c>
      <c r="K95" s="43" t="s">
        <v>50</v>
      </c>
      <c r="L95" s="44" t="s">
        <v>6</v>
      </c>
      <c r="M95" s="41" t="s">
        <v>7</v>
      </c>
      <c r="N95" s="239"/>
      <c r="O95" s="240"/>
    </row>
    <row r="96" spans="1:15" ht="13.5" thickBot="1" x14ac:dyDescent="0.25">
      <c r="J96" s="22"/>
      <c r="K96" s="22"/>
    </row>
    <row r="97" spans="1:15" ht="19.5" x14ac:dyDescent="0.3">
      <c r="A97" s="52" t="s">
        <v>34</v>
      </c>
      <c r="B97" s="53">
        <v>567.48</v>
      </c>
      <c r="C97" s="54">
        <v>623.83933294800011</v>
      </c>
      <c r="D97" s="55">
        <v>17251.392</v>
      </c>
      <c r="E97" s="55">
        <v>325</v>
      </c>
      <c r="F97" s="55">
        <v>1437.6102495359999</v>
      </c>
      <c r="G97" s="56">
        <v>0</v>
      </c>
      <c r="H97" s="57">
        <v>19014.002249535999</v>
      </c>
      <c r="I97" s="58">
        <v>2391.4420111999998</v>
      </c>
      <c r="J97" s="59">
        <v>285.37905740671687</v>
      </c>
      <c r="K97" s="59">
        <v>213.35305186821603</v>
      </c>
      <c r="L97" s="55">
        <v>1437.6102495359999</v>
      </c>
      <c r="M97" s="56">
        <v>1437.6102495359999</v>
      </c>
      <c r="N97" s="60">
        <v>5765.3946195469325</v>
      </c>
      <c r="O97" s="60">
        <v>13248.607629989066</v>
      </c>
    </row>
    <row r="98" spans="1:15" ht="19.5" x14ac:dyDescent="0.3">
      <c r="A98" s="61" t="s">
        <v>35</v>
      </c>
      <c r="B98" s="62">
        <v>380.79</v>
      </c>
      <c r="C98" s="63">
        <v>418.60819692900009</v>
      </c>
      <c r="D98" s="64">
        <v>11576.016</v>
      </c>
      <c r="E98" s="64">
        <v>325</v>
      </c>
      <c r="F98" s="64">
        <v>964.66414132799991</v>
      </c>
      <c r="G98" s="65">
        <v>0</v>
      </c>
      <c r="H98" s="66">
        <v>12865.680141327999</v>
      </c>
      <c r="I98" s="67">
        <v>1194.1125311999999</v>
      </c>
      <c r="J98" s="68">
        <v>182.43511957958646</v>
      </c>
      <c r="K98" s="68">
        <v>143.16400334971803</v>
      </c>
      <c r="L98" s="64">
        <v>964.66414132799991</v>
      </c>
      <c r="M98" s="65">
        <v>964.66414132799991</v>
      </c>
      <c r="N98" s="69">
        <v>3449.0399367853042</v>
      </c>
      <c r="O98" s="69">
        <v>9416.6402045426948</v>
      </c>
    </row>
    <row r="99" spans="1:15" ht="19.5" x14ac:dyDescent="0.3">
      <c r="A99" s="61" t="s">
        <v>36</v>
      </c>
      <c r="B99" s="62">
        <v>283.73</v>
      </c>
      <c r="C99" s="63">
        <v>311.90867332300007</v>
      </c>
      <c r="D99" s="64">
        <v>8625.3919999999998</v>
      </c>
      <c r="E99" s="64">
        <v>325</v>
      </c>
      <c r="F99" s="64">
        <v>718.77979153599995</v>
      </c>
      <c r="G99" s="65">
        <v>0</v>
      </c>
      <c r="H99" s="66">
        <v>9669.1717915360005</v>
      </c>
      <c r="I99" s="67">
        <v>692.54397760000006</v>
      </c>
      <c r="J99" s="68">
        <v>128.9146385388168</v>
      </c>
      <c r="K99" s="68">
        <v>106.67276627646601</v>
      </c>
      <c r="L99" s="64">
        <v>718.77979153599995</v>
      </c>
      <c r="M99" s="65">
        <v>718.77979153599995</v>
      </c>
      <c r="N99" s="69">
        <v>2365.6909654872825</v>
      </c>
      <c r="O99" s="69">
        <v>7303.480826048718</v>
      </c>
    </row>
    <row r="100" spans="1:15" ht="19.5" x14ac:dyDescent="0.3">
      <c r="A100" s="61" t="s">
        <v>37</v>
      </c>
      <c r="B100" s="62">
        <v>299.39</v>
      </c>
      <c r="C100" s="63">
        <v>329.123947789</v>
      </c>
      <c r="D100" s="64">
        <v>9101.4559999999983</v>
      </c>
      <c r="E100" s="64">
        <v>325</v>
      </c>
      <c r="F100" s="64">
        <v>758.4516328479998</v>
      </c>
      <c r="G100" s="65">
        <v>0</v>
      </c>
      <c r="H100" s="66">
        <v>10184.907632847999</v>
      </c>
      <c r="I100" s="67">
        <v>768.51935999999989</v>
      </c>
      <c r="J100" s="68">
        <v>137.54982021096239</v>
      </c>
      <c r="K100" s="68">
        <v>112.56039014383798</v>
      </c>
      <c r="L100" s="64">
        <v>758.4516328479998</v>
      </c>
      <c r="M100" s="65">
        <v>758.4516328479998</v>
      </c>
      <c r="N100" s="69">
        <v>2535.5328360507997</v>
      </c>
      <c r="O100" s="69">
        <v>7649.3747967971995</v>
      </c>
    </row>
    <row r="101" spans="1:15" ht="19.5" x14ac:dyDescent="0.3">
      <c r="A101" s="61" t="s">
        <v>38</v>
      </c>
      <c r="B101" s="62">
        <v>254.53</v>
      </c>
      <c r="C101" s="63">
        <v>279.808672403</v>
      </c>
      <c r="D101" s="64">
        <v>7737.7119999999995</v>
      </c>
      <c r="E101" s="64">
        <v>325</v>
      </c>
      <c r="F101" s="64">
        <v>644.80675409599985</v>
      </c>
      <c r="G101" s="65">
        <v>0</v>
      </c>
      <c r="H101" s="66">
        <v>8707.5187540959996</v>
      </c>
      <c r="I101" s="67">
        <v>595.96439359999999</v>
      </c>
      <c r="J101" s="68">
        <v>112.81327807734482</v>
      </c>
      <c r="K101" s="68">
        <v>95.694565961826015</v>
      </c>
      <c r="L101" s="64">
        <v>644.80675409599985</v>
      </c>
      <c r="M101" s="65">
        <v>644.80675409599985</v>
      </c>
      <c r="N101" s="69">
        <v>2094.0857458311702</v>
      </c>
      <c r="O101" s="69">
        <v>6613.4330082648294</v>
      </c>
    </row>
    <row r="102" spans="1:15" ht="19.5" x14ac:dyDescent="0.3">
      <c r="A102" s="61" t="s">
        <v>39</v>
      </c>
      <c r="B102" s="62">
        <v>221.8</v>
      </c>
      <c r="C102" s="63">
        <v>243.82808918000003</v>
      </c>
      <c r="D102" s="64">
        <v>6742.72</v>
      </c>
      <c r="E102" s="64">
        <v>325</v>
      </c>
      <c r="F102" s="64">
        <v>561.89108576000001</v>
      </c>
      <c r="G102" s="65">
        <v>0</v>
      </c>
      <c r="H102" s="66">
        <v>7629.6110857600006</v>
      </c>
      <c r="I102" s="67">
        <v>234.16926400000008</v>
      </c>
      <c r="J102" s="68">
        <v>94.765417532688019</v>
      </c>
      <c r="K102" s="68">
        <v>83.389206499560004</v>
      </c>
      <c r="L102" s="64">
        <v>561.89108576000001</v>
      </c>
      <c r="M102" s="65">
        <v>561.89108576000001</v>
      </c>
      <c r="N102" s="69">
        <v>1536.1060595522481</v>
      </c>
      <c r="O102" s="69">
        <v>6093.505026207753</v>
      </c>
    </row>
    <row r="103" spans="1:15" ht="19.5" x14ac:dyDescent="0.3">
      <c r="A103" s="88" t="s">
        <v>22</v>
      </c>
      <c r="B103" s="62">
        <v>221.8</v>
      </c>
      <c r="C103" s="63">
        <v>243.82808918000003</v>
      </c>
      <c r="D103" s="64">
        <v>6742.72</v>
      </c>
      <c r="E103" s="64">
        <v>325</v>
      </c>
      <c r="F103" s="64">
        <v>561.89108576000001</v>
      </c>
      <c r="G103" s="65">
        <v>0</v>
      </c>
      <c r="H103" s="89">
        <v>7629.6110857600006</v>
      </c>
      <c r="I103" s="67">
        <v>234.16926400000008</v>
      </c>
      <c r="J103" s="68">
        <v>94.765417532688019</v>
      </c>
      <c r="K103" s="68">
        <v>83.389206499560004</v>
      </c>
      <c r="L103" s="64">
        <v>561.89108576000001</v>
      </c>
      <c r="M103" s="65">
        <v>561.89108576000001</v>
      </c>
      <c r="N103" s="69">
        <v>1536.1060595522481</v>
      </c>
      <c r="O103" s="69">
        <v>6093.505026207753</v>
      </c>
    </row>
    <row r="104" spans="1:15" ht="19.5" x14ac:dyDescent="0.3">
      <c r="A104" s="87" t="s">
        <v>42</v>
      </c>
      <c r="B104" s="62">
        <v>221.8</v>
      </c>
      <c r="C104" s="63">
        <v>243.82808918000003</v>
      </c>
      <c r="D104" s="64">
        <v>6742.72</v>
      </c>
      <c r="E104" s="64">
        <v>325</v>
      </c>
      <c r="F104" s="64">
        <v>561.89108576000001</v>
      </c>
      <c r="G104" s="65">
        <v>0</v>
      </c>
      <c r="H104" s="66">
        <v>7629.6110857600006</v>
      </c>
      <c r="I104" s="67">
        <v>234.16926400000008</v>
      </c>
      <c r="J104" s="68">
        <v>94.765417532688019</v>
      </c>
      <c r="K104" s="68">
        <v>83.389206499560004</v>
      </c>
      <c r="L104" s="64">
        <v>561.89108576000001</v>
      </c>
      <c r="M104" s="65">
        <v>561.89108576000001</v>
      </c>
      <c r="N104" s="69">
        <v>1536.1060595522481</v>
      </c>
      <c r="O104" s="69">
        <v>6093.505026207753</v>
      </c>
    </row>
    <row r="105" spans="1:15" ht="19.5" x14ac:dyDescent="0.3">
      <c r="A105" s="61" t="s">
        <v>40</v>
      </c>
      <c r="B105" s="62">
        <v>244.12</v>
      </c>
      <c r="C105" s="63">
        <v>268.36480221200003</v>
      </c>
      <c r="D105" s="64">
        <v>7421.2479999999996</v>
      </c>
      <c r="E105" s="64">
        <v>325</v>
      </c>
      <c r="F105" s="64">
        <v>618.43485958399992</v>
      </c>
      <c r="G105" s="65">
        <v>0</v>
      </c>
      <c r="H105" s="66">
        <v>8364.6828595839997</v>
      </c>
      <c r="I105" s="67">
        <v>561.53311039999994</v>
      </c>
      <c r="J105" s="68">
        <v>107.07303278953921</v>
      </c>
      <c r="K105" s="68">
        <v>91.780762356503999</v>
      </c>
      <c r="L105" s="64">
        <v>618.43485958399992</v>
      </c>
      <c r="M105" s="65">
        <v>618.43485958399992</v>
      </c>
      <c r="N105" s="69">
        <v>1997.256624714043</v>
      </c>
      <c r="O105" s="69">
        <v>6367.4262348699567</v>
      </c>
    </row>
    <row r="106" spans="1:15" ht="19.5" x14ac:dyDescent="0.3">
      <c r="A106" s="61" t="s">
        <v>41</v>
      </c>
      <c r="B106" s="62">
        <v>193.47</v>
      </c>
      <c r="C106" s="63">
        <v>212.68449239700001</v>
      </c>
      <c r="D106" s="64">
        <v>5881.4879999999994</v>
      </c>
      <c r="E106" s="64">
        <v>325</v>
      </c>
      <c r="F106" s="64">
        <v>490.12203950399987</v>
      </c>
      <c r="G106" s="65">
        <v>0</v>
      </c>
      <c r="H106" s="66">
        <v>6696.6100395039994</v>
      </c>
      <c r="I106" s="67">
        <v>99.377222399999937</v>
      </c>
      <c r="J106" s="68">
        <v>80.820107110859993</v>
      </c>
      <c r="K106" s="68">
        <v>72.738096399774008</v>
      </c>
      <c r="L106" s="64">
        <v>490.12203950399987</v>
      </c>
      <c r="M106" s="65">
        <v>490.12203950399987</v>
      </c>
      <c r="N106" s="69">
        <v>1233.1795049186337</v>
      </c>
      <c r="O106" s="69">
        <v>5463.4305345853654</v>
      </c>
    </row>
    <row r="107" spans="1:15" ht="19.5" x14ac:dyDescent="0.3">
      <c r="A107" s="61" t="s">
        <v>98</v>
      </c>
      <c r="B107" s="62">
        <v>244.12</v>
      </c>
      <c r="C107" s="63">
        <v>268.36480221200003</v>
      </c>
      <c r="D107" s="64">
        <v>7421.2479999999996</v>
      </c>
      <c r="E107" s="64">
        <v>325</v>
      </c>
      <c r="F107" s="64">
        <v>618.43485958399992</v>
      </c>
      <c r="G107" s="65">
        <v>0</v>
      </c>
      <c r="H107" s="66">
        <v>8364.6828595839997</v>
      </c>
      <c r="I107" s="67">
        <v>561.53311039999994</v>
      </c>
      <c r="J107" s="68">
        <v>107.07303278953921</v>
      </c>
      <c r="K107" s="68">
        <v>91.780762356503999</v>
      </c>
      <c r="L107" s="64">
        <v>618.43485958399992</v>
      </c>
      <c r="M107" s="65">
        <v>618.43485958399992</v>
      </c>
      <c r="N107" s="69">
        <v>1997.256624714043</v>
      </c>
      <c r="O107" s="69">
        <v>6367.4262348699567</v>
      </c>
    </row>
    <row r="108" spans="1:15" ht="19.5" x14ac:dyDescent="0.3">
      <c r="A108" s="61" t="s">
        <v>43</v>
      </c>
      <c r="B108" s="62">
        <v>173.01</v>
      </c>
      <c r="C108" s="63">
        <v>190.19250545100002</v>
      </c>
      <c r="D108" s="64">
        <v>5259.5039999999999</v>
      </c>
      <c r="E108" s="64">
        <v>325</v>
      </c>
      <c r="F108" s="64">
        <v>438.29024683199992</v>
      </c>
      <c r="G108" s="65">
        <v>0</v>
      </c>
      <c r="H108" s="66">
        <v>6022.7942468319998</v>
      </c>
      <c r="I108" s="67">
        <v>1.465363200000013</v>
      </c>
      <c r="J108" s="68">
        <v>72.273152071379997</v>
      </c>
      <c r="K108" s="68">
        <v>65.045836864242006</v>
      </c>
      <c r="L108" s="64">
        <v>438.29024683199992</v>
      </c>
      <c r="M108" s="65">
        <v>438.29024683199992</v>
      </c>
      <c r="N108" s="69">
        <v>1015.3648457996219</v>
      </c>
      <c r="O108" s="69">
        <v>5007.4294010323774</v>
      </c>
    </row>
    <row r="109" spans="1:15" ht="20.25" thickBot="1" x14ac:dyDescent="0.35">
      <c r="A109" s="70" t="s">
        <v>44</v>
      </c>
      <c r="B109" s="71">
        <v>173.01</v>
      </c>
      <c r="C109" s="72">
        <v>190.19250545100002</v>
      </c>
      <c r="D109" s="94">
        <v>5259.5039999999999</v>
      </c>
      <c r="E109" s="98">
        <v>325</v>
      </c>
      <c r="F109" s="73">
        <v>438.29024683199992</v>
      </c>
      <c r="G109" s="74">
        <v>0</v>
      </c>
      <c r="H109" s="75">
        <v>6022.7942468319998</v>
      </c>
      <c r="I109" s="76">
        <v>1.465363200000013</v>
      </c>
      <c r="J109" s="77">
        <v>72.273152071379997</v>
      </c>
      <c r="K109" s="77">
        <v>65.045836864242006</v>
      </c>
      <c r="L109" s="73">
        <v>438.29024683199992</v>
      </c>
      <c r="M109" s="74">
        <v>438.29024683199992</v>
      </c>
      <c r="N109" s="78">
        <v>1015.3648457996219</v>
      </c>
      <c r="O109" s="78">
        <v>5007.4294010323774</v>
      </c>
    </row>
    <row r="110" spans="1:15" ht="15.75" x14ac:dyDescent="0.25">
      <c r="A110" s="17"/>
      <c r="B110" s="18"/>
      <c r="C110" s="17"/>
      <c r="D110" s="19"/>
      <c r="E110" s="19"/>
      <c r="F110" s="19"/>
      <c r="G110" s="19"/>
      <c r="H110" s="19"/>
      <c r="I110" s="19"/>
      <c r="J110" s="25" t="s">
        <v>23</v>
      </c>
      <c r="K110" s="25" t="s">
        <v>23</v>
      </c>
      <c r="L110" s="19"/>
      <c r="M110" s="19"/>
      <c r="N110" s="19"/>
      <c r="O110" s="27"/>
    </row>
    <row r="111" spans="1:15" ht="15.75" x14ac:dyDescent="0.25">
      <c r="A111" s="17"/>
      <c r="B111" s="18"/>
      <c r="C111" s="17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6"/>
    </row>
    <row r="112" spans="1:15" ht="15.75" x14ac:dyDescent="0.25">
      <c r="A112" s="17"/>
      <c r="B112" s="18"/>
      <c r="C112" s="17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6"/>
    </row>
    <row r="113" spans="1:15" ht="15.75" x14ac:dyDescent="0.25">
      <c r="A113" s="17"/>
      <c r="B113" s="38" t="s">
        <v>47</v>
      </c>
      <c r="C113" s="17" t="s">
        <v>102</v>
      </c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6"/>
    </row>
    <row r="114" spans="1:15" ht="15.75" x14ac:dyDescent="0.25">
      <c r="A114" s="6"/>
      <c r="B114" s="20"/>
      <c r="C114" s="90" t="s">
        <v>52</v>
      </c>
      <c r="D114" s="90"/>
      <c r="E114" s="90"/>
      <c r="F114" s="90"/>
      <c r="G114" s="90"/>
      <c r="H114" s="90"/>
      <c r="I114" s="90"/>
      <c r="J114" s="90"/>
      <c r="K114" s="90"/>
      <c r="M114" s="6"/>
      <c r="N114" s="6"/>
      <c r="O114" s="6"/>
    </row>
    <row r="115" spans="1:15" x14ac:dyDescent="0.2">
      <c r="C115" s="90" t="s">
        <v>104</v>
      </c>
      <c r="D115" s="90"/>
      <c r="E115" s="90"/>
      <c r="F115" s="90"/>
      <c r="G115" s="90"/>
      <c r="H115" s="90"/>
      <c r="I115" s="90"/>
      <c r="J115" s="90"/>
      <c r="K115" s="90"/>
    </row>
    <row r="116" spans="1:15" x14ac:dyDescent="0.2">
      <c r="C116" s="90" t="s">
        <v>46</v>
      </c>
      <c r="D116" s="90"/>
      <c r="E116" s="90"/>
      <c r="F116" s="90"/>
      <c r="G116" s="90"/>
      <c r="H116" s="90"/>
      <c r="I116" s="90"/>
      <c r="J116" s="90"/>
      <c r="K116" s="90"/>
    </row>
    <row r="117" spans="1:15" x14ac:dyDescent="0.2">
      <c r="C117" s="90"/>
      <c r="D117" s="90"/>
      <c r="E117" s="90"/>
      <c r="F117" s="90"/>
      <c r="G117" s="90"/>
      <c r="H117" s="90"/>
      <c r="I117" s="90"/>
      <c r="J117" s="90"/>
      <c r="K117" s="90"/>
    </row>
    <row r="118" spans="1:15" ht="15.75" x14ac:dyDescent="0.25">
      <c r="C118" s="90" t="s">
        <v>51</v>
      </c>
      <c r="D118" s="91"/>
      <c r="E118" s="91"/>
      <c r="F118" s="91"/>
      <c r="G118" s="90"/>
      <c r="H118" s="90"/>
      <c r="I118" s="90"/>
      <c r="J118" s="90"/>
      <c r="K118" s="90"/>
      <c r="L118" s="6"/>
    </row>
    <row r="119" spans="1:15" ht="15.75" x14ac:dyDescent="0.25">
      <c r="C119" s="91"/>
      <c r="D119" s="91"/>
      <c r="E119" s="91"/>
      <c r="F119" s="91"/>
      <c r="G119" s="90"/>
      <c r="H119" s="90"/>
      <c r="I119" s="90"/>
      <c r="J119" s="90"/>
      <c r="K119" s="90"/>
      <c r="L119" s="6"/>
    </row>
    <row r="120" spans="1:15" ht="15.75" x14ac:dyDescent="0.25">
      <c r="C120" s="90" t="s">
        <v>103</v>
      </c>
      <c r="D120" s="91"/>
      <c r="E120" s="91"/>
      <c r="F120" s="91"/>
      <c r="G120" s="90"/>
      <c r="H120" s="90"/>
      <c r="I120" s="90"/>
      <c r="J120" s="90"/>
      <c r="K120" s="90"/>
      <c r="L120" s="6"/>
    </row>
    <row r="121" spans="1:15" ht="15.75" x14ac:dyDescent="0.25">
      <c r="C121" s="37"/>
      <c r="D121" s="37"/>
      <c r="E121" s="37"/>
      <c r="F121" s="37"/>
      <c r="G121" s="6"/>
      <c r="H121" s="6"/>
      <c r="I121" s="6"/>
      <c r="J121" s="6"/>
      <c r="K121" s="6"/>
      <c r="L121" s="6"/>
    </row>
    <row r="122" spans="1:15" ht="15.75" x14ac:dyDescent="0.25">
      <c r="D122" s="37"/>
      <c r="E122" s="37"/>
      <c r="F122" s="37"/>
      <c r="G122" s="6"/>
      <c r="H122" s="6"/>
      <c r="I122" s="6"/>
      <c r="J122" s="6"/>
      <c r="K122" s="6"/>
      <c r="L122" s="6"/>
    </row>
  </sheetData>
  <mergeCells count="57">
    <mergeCell ref="N94:N95"/>
    <mergeCell ref="O94:O95"/>
    <mergeCell ref="N70:N71"/>
    <mergeCell ref="O70:O71"/>
    <mergeCell ref="A90:O90"/>
    <mergeCell ref="A91:O91"/>
    <mergeCell ref="A94:A95"/>
    <mergeCell ref="B94:B95"/>
    <mergeCell ref="C94:C95"/>
    <mergeCell ref="D94:G94"/>
    <mergeCell ref="H94:H95"/>
    <mergeCell ref="I94:M94"/>
    <mergeCell ref="A70:A71"/>
    <mergeCell ref="B70:B71"/>
    <mergeCell ref="C70:C71"/>
    <mergeCell ref="D70:G70"/>
    <mergeCell ref="H70:H71"/>
    <mergeCell ref="I70:M70"/>
    <mergeCell ref="A53:O53"/>
    <mergeCell ref="A54:O54"/>
    <mergeCell ref="A57:A58"/>
    <mergeCell ref="B57:B58"/>
    <mergeCell ref="C57:C58"/>
    <mergeCell ref="D57:G57"/>
    <mergeCell ref="H57:H58"/>
    <mergeCell ref="I57:M57"/>
    <mergeCell ref="N57:N58"/>
    <mergeCell ref="O57:O58"/>
    <mergeCell ref="A55:O55"/>
    <mergeCell ref="O29:O30"/>
    <mergeCell ref="A15:A16"/>
    <mergeCell ref="B15:B16"/>
    <mergeCell ref="C15:C16"/>
    <mergeCell ref="D15:G15"/>
    <mergeCell ref="H15:H16"/>
    <mergeCell ref="I15:M15"/>
    <mergeCell ref="C29:C30"/>
    <mergeCell ref="D29:G29"/>
    <mergeCell ref="H29:H30"/>
    <mergeCell ref="I29:M29"/>
    <mergeCell ref="N29:N30"/>
    <mergeCell ref="A92:O92"/>
    <mergeCell ref="A3:O3"/>
    <mergeCell ref="A4:O4"/>
    <mergeCell ref="A8:A9"/>
    <mergeCell ref="B8:B9"/>
    <mergeCell ref="C8:C9"/>
    <mergeCell ref="D8:G8"/>
    <mergeCell ref="H8:H9"/>
    <mergeCell ref="I8:M8"/>
    <mergeCell ref="N8:N9"/>
    <mergeCell ref="O8:O9"/>
    <mergeCell ref="A5:O5"/>
    <mergeCell ref="N15:N16"/>
    <mergeCell ref="O15:O16"/>
    <mergeCell ref="A29:A30"/>
    <mergeCell ref="B29:B30"/>
  </mergeCells>
  <printOptions horizontalCentered="1" verticalCentered="1"/>
  <pageMargins left="0.51181102362204722" right="0.19685039370078741" top="0.19685039370078741" bottom="0.19685039370078741" header="0.51181102362204722" footer="0.51181102362204722"/>
  <pageSetup scale="45" firstPageNumber="0" orientation="landscape" r:id="rId1"/>
  <headerFooter alignWithMargins="0"/>
  <rowBreaks count="2" manualBreakCount="2">
    <brk id="47" max="16383" man="1"/>
    <brk id="8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>
        <v>1909.34</v>
      </c>
      <c r="B1" s="102">
        <v>3.4000000000000002E-2</v>
      </c>
      <c r="C1">
        <f>+A1*B1</f>
        <v>64.917560000000009</v>
      </c>
      <c r="D1">
        <f>+A1+C1</f>
        <v>1974.25756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8"/>
  <sheetViews>
    <sheetView view="pageBreakPreview" zoomScaleNormal="100" zoomScaleSheetLayoutView="100" workbookViewId="0">
      <selection activeCell="B7" sqref="B7:E7"/>
    </sheetView>
  </sheetViews>
  <sheetFormatPr baseColWidth="10" defaultRowHeight="12.75" x14ac:dyDescent="0.2"/>
  <cols>
    <col min="1" max="1" width="4.7109375" style="106" customWidth="1"/>
    <col min="2" max="2" width="53.5703125" style="106" customWidth="1"/>
    <col min="3" max="3" width="20.85546875" style="106" customWidth="1"/>
    <col min="4" max="4" width="20.7109375" style="106" customWidth="1"/>
    <col min="5" max="5" width="24.5703125" style="106" customWidth="1"/>
    <col min="6" max="6" width="15.85546875" style="106" customWidth="1"/>
    <col min="7" max="7" width="0" style="106" hidden="1" customWidth="1"/>
    <col min="8" max="8" width="17.5703125" style="106" hidden="1" customWidth="1"/>
    <col min="9" max="16384" width="11.42578125" style="106"/>
  </cols>
  <sheetData>
    <row r="2" spans="2:6" x14ac:dyDescent="0.2">
      <c r="B2" s="105"/>
      <c r="C2" s="105"/>
      <c r="D2" s="105"/>
      <c r="E2" s="105"/>
    </row>
    <row r="3" spans="2:6" ht="22.5" x14ac:dyDescent="0.3">
      <c r="B3" s="241" t="s">
        <v>0</v>
      </c>
      <c r="C3" s="241"/>
      <c r="D3" s="241"/>
      <c r="E3" s="241"/>
    </row>
    <row r="4" spans="2:6" ht="22.5" x14ac:dyDescent="0.3">
      <c r="B4" s="242" t="s">
        <v>86</v>
      </c>
      <c r="C4" s="242"/>
      <c r="D4" s="242"/>
      <c r="E4" s="242"/>
    </row>
    <row r="5" spans="2:6" x14ac:dyDescent="0.2">
      <c r="B5" s="105"/>
      <c r="C5" s="105"/>
      <c r="D5" s="105"/>
      <c r="E5" s="105"/>
    </row>
    <row r="6" spans="2:6" x14ac:dyDescent="0.2">
      <c r="B6" s="105"/>
      <c r="C6" s="105"/>
      <c r="D6" s="105"/>
      <c r="E6" s="105"/>
    </row>
    <row r="7" spans="2:6" ht="22.5" x14ac:dyDescent="0.3">
      <c r="B7" s="242" t="s">
        <v>87</v>
      </c>
      <c r="C7" s="242"/>
      <c r="D7" s="242"/>
      <c r="E7" s="242"/>
    </row>
    <row r="8" spans="2:6" x14ac:dyDescent="0.2">
      <c r="B8" s="105"/>
      <c r="C8" s="105"/>
      <c r="D8" s="105"/>
      <c r="E8" s="105"/>
    </row>
    <row r="9" spans="2:6" ht="13.5" customHeight="1" thickBot="1" x14ac:dyDescent="0.3">
      <c r="B9" s="107"/>
      <c r="C9" s="107"/>
      <c r="D9" s="107"/>
      <c r="E9" s="107"/>
    </row>
    <row r="10" spans="2:6" ht="16.5" customHeight="1" x14ac:dyDescent="0.2">
      <c r="B10" s="243" t="s">
        <v>54</v>
      </c>
      <c r="C10" s="245" t="s">
        <v>66</v>
      </c>
      <c r="D10" s="247" t="s">
        <v>99</v>
      </c>
      <c r="E10" s="245" t="s">
        <v>88</v>
      </c>
      <c r="F10" s="245" t="s">
        <v>84</v>
      </c>
    </row>
    <row r="11" spans="2:6" ht="39" customHeight="1" thickBot="1" x14ac:dyDescent="0.25">
      <c r="B11" s="244"/>
      <c r="C11" s="246"/>
      <c r="D11" s="248"/>
      <c r="E11" s="246"/>
      <c r="F11" s="246"/>
    </row>
    <row r="12" spans="2:6" ht="15.75" customHeight="1" thickBot="1" x14ac:dyDescent="0.25"/>
    <row r="13" spans="2:6" ht="15.75" customHeight="1" x14ac:dyDescent="0.2">
      <c r="B13" s="108"/>
      <c r="C13" s="109"/>
      <c r="D13" s="109"/>
      <c r="E13" s="110"/>
      <c r="F13" s="110"/>
    </row>
    <row r="14" spans="2:6" x14ac:dyDescent="0.2">
      <c r="B14" s="111"/>
      <c r="C14" s="112"/>
      <c r="D14" s="112"/>
      <c r="E14" s="113"/>
      <c r="F14" s="113"/>
    </row>
    <row r="15" spans="2:6" ht="19.5" customHeight="1" x14ac:dyDescent="0.35">
      <c r="B15" s="114" t="s">
        <v>55</v>
      </c>
      <c r="C15" s="115">
        <v>314.39</v>
      </c>
      <c r="D15" s="116">
        <v>10.689260000000001</v>
      </c>
      <c r="E15" s="117">
        <v>325.07925999999998</v>
      </c>
      <c r="F15" s="117"/>
    </row>
    <row r="16" spans="2:6" ht="5.25" hidden="1" customHeight="1" thickBot="1" x14ac:dyDescent="0.4">
      <c r="B16" s="118"/>
      <c r="C16" s="119"/>
      <c r="D16" s="120"/>
      <c r="E16" s="121"/>
      <c r="F16" s="121"/>
    </row>
    <row r="17" spans="2:8" ht="20.25" thickBot="1" x14ac:dyDescent="0.4">
      <c r="B17" s="122"/>
      <c r="C17" s="123"/>
      <c r="D17" s="123"/>
      <c r="E17" s="124">
        <v>325</v>
      </c>
      <c r="F17" s="124"/>
    </row>
    <row r="18" spans="2:8" ht="15" x14ac:dyDescent="0.2">
      <c r="B18" s="125"/>
      <c r="C18" s="126"/>
      <c r="D18" s="126"/>
      <c r="E18" s="127"/>
    </row>
    <row r="19" spans="2:8" ht="15" x14ac:dyDescent="0.2">
      <c r="B19" s="125"/>
      <c r="C19" s="126"/>
      <c r="D19" s="126"/>
      <c r="E19" s="127"/>
    </row>
    <row r="20" spans="2:8" ht="18.75" x14ac:dyDescent="0.3">
      <c r="B20" s="249" t="s">
        <v>89</v>
      </c>
      <c r="C20" s="249"/>
      <c r="D20" s="249"/>
      <c r="E20" s="249"/>
    </row>
    <row r="21" spans="2:8" ht="15" x14ac:dyDescent="0.2">
      <c r="B21" s="125"/>
      <c r="C21" s="126"/>
      <c r="D21" s="126"/>
      <c r="E21" s="127"/>
    </row>
    <row r="22" spans="2:8" ht="15.75" thickBot="1" x14ac:dyDescent="0.25">
      <c r="B22" s="125"/>
      <c r="C22" s="126"/>
      <c r="D22" s="126"/>
      <c r="E22" s="127"/>
    </row>
    <row r="23" spans="2:8" ht="12.75" customHeight="1" x14ac:dyDescent="0.2">
      <c r="B23" s="243" t="s">
        <v>56</v>
      </c>
      <c r="C23" s="245" t="s">
        <v>66</v>
      </c>
      <c r="D23" s="247" t="s">
        <v>99</v>
      </c>
      <c r="E23" s="245" t="s">
        <v>88</v>
      </c>
      <c r="F23" s="245" t="s">
        <v>84</v>
      </c>
    </row>
    <row r="24" spans="2:8" ht="42.75" customHeight="1" thickBot="1" x14ac:dyDescent="0.25">
      <c r="B24" s="244"/>
      <c r="C24" s="246"/>
      <c r="D24" s="248"/>
      <c r="E24" s="246"/>
      <c r="F24" s="246"/>
    </row>
    <row r="25" spans="2:8" ht="13.5" thickBot="1" x14ac:dyDescent="0.25"/>
    <row r="26" spans="2:8" x14ac:dyDescent="0.2">
      <c r="B26" s="108"/>
      <c r="C26" s="109"/>
      <c r="D26" s="109"/>
      <c r="E26" s="110"/>
      <c r="F26" s="110"/>
    </row>
    <row r="27" spans="2:8" x14ac:dyDescent="0.2">
      <c r="B27" s="111"/>
      <c r="C27" s="112"/>
      <c r="D27" s="112"/>
      <c r="E27" s="113"/>
      <c r="F27" s="113"/>
    </row>
    <row r="28" spans="2:8" ht="19.5" x14ac:dyDescent="0.35">
      <c r="B28" s="114" t="s">
        <v>24</v>
      </c>
      <c r="C28" s="128">
        <v>8334.61</v>
      </c>
      <c r="D28" s="116">
        <v>283.37674000000004</v>
      </c>
      <c r="E28" s="117">
        <v>8617.9867400000003</v>
      </c>
      <c r="F28" s="117"/>
    </row>
    <row r="29" spans="2:8" ht="15.75" x14ac:dyDescent="0.25">
      <c r="B29" s="118"/>
      <c r="C29" s="129"/>
      <c r="D29" s="120"/>
      <c r="E29" s="130"/>
      <c r="F29" s="130"/>
    </row>
    <row r="30" spans="2:8" ht="15.75" x14ac:dyDescent="0.25">
      <c r="B30" s="118"/>
      <c r="C30" s="129"/>
      <c r="D30" s="120"/>
      <c r="E30" s="130"/>
      <c r="F30" s="130"/>
    </row>
    <row r="31" spans="2:8" ht="19.5" x14ac:dyDescent="0.35">
      <c r="B31" s="114" t="s">
        <v>57</v>
      </c>
      <c r="C31" s="128">
        <v>6250.96</v>
      </c>
      <c r="D31" s="116">
        <v>212.53264000000001</v>
      </c>
      <c r="E31" s="117">
        <v>6463.4926400000004</v>
      </c>
      <c r="F31" s="117"/>
      <c r="H31" s="106">
        <f>5493.41+192.27</f>
        <v>5685.68</v>
      </c>
    </row>
    <row r="32" spans="2:8" ht="15.75" x14ac:dyDescent="0.25">
      <c r="B32" s="118"/>
      <c r="C32" s="129"/>
      <c r="D32" s="119"/>
      <c r="E32" s="131"/>
      <c r="F32" s="131"/>
    </row>
    <row r="33" spans="2:9" ht="15.75" x14ac:dyDescent="0.25">
      <c r="B33" s="118"/>
      <c r="C33" s="129"/>
      <c r="D33" s="120"/>
      <c r="E33" s="130"/>
      <c r="F33" s="130"/>
    </row>
    <row r="34" spans="2:9" ht="19.5" x14ac:dyDescent="0.35">
      <c r="B34" s="132" t="s">
        <v>58</v>
      </c>
      <c r="C34" s="128">
        <v>4167.3100000000004</v>
      </c>
      <c r="D34" s="116">
        <v>141.68854000000002</v>
      </c>
      <c r="E34" s="117">
        <v>4308.9985400000005</v>
      </c>
      <c r="F34" s="117"/>
    </row>
    <row r="35" spans="2:9" ht="16.5" thickBot="1" x14ac:dyDescent="0.3">
      <c r="B35" s="122"/>
      <c r="C35" s="123"/>
      <c r="D35" s="123"/>
      <c r="E35" s="133"/>
      <c r="F35" s="133"/>
    </row>
    <row r="36" spans="2:9" ht="15.75" x14ac:dyDescent="0.25">
      <c r="B36" s="134"/>
      <c r="C36" s="135"/>
      <c r="D36" s="135"/>
      <c r="E36" s="136"/>
    </row>
    <row r="37" spans="2:9" ht="15" x14ac:dyDescent="0.2">
      <c r="B37" s="125"/>
      <c r="C37" s="126"/>
      <c r="D37" s="126"/>
      <c r="E37" s="127"/>
    </row>
    <row r="38" spans="2:9" ht="18.75" x14ac:dyDescent="0.3">
      <c r="B38" s="249" t="s">
        <v>90</v>
      </c>
      <c r="C38" s="249"/>
      <c r="D38" s="249"/>
      <c r="E38" s="249"/>
    </row>
    <row r="39" spans="2:9" ht="15" x14ac:dyDescent="0.2">
      <c r="B39" s="125"/>
      <c r="C39" s="126"/>
      <c r="D39" s="126"/>
      <c r="E39" s="127"/>
    </row>
    <row r="40" spans="2:9" ht="15.75" thickBot="1" x14ac:dyDescent="0.25">
      <c r="B40" s="125"/>
      <c r="C40" s="126"/>
      <c r="D40" s="126"/>
      <c r="E40" s="127"/>
    </row>
    <row r="41" spans="2:9" ht="12.75" customHeight="1" x14ac:dyDescent="0.2">
      <c r="B41" s="243" t="s">
        <v>59</v>
      </c>
      <c r="C41" s="245" t="s">
        <v>66</v>
      </c>
      <c r="D41" s="247" t="s">
        <v>99</v>
      </c>
      <c r="E41" s="245" t="s">
        <v>88</v>
      </c>
      <c r="F41" s="245" t="s">
        <v>84</v>
      </c>
    </row>
    <row r="42" spans="2:9" ht="42" customHeight="1" thickBot="1" x14ac:dyDescent="0.25">
      <c r="B42" s="244"/>
      <c r="C42" s="246"/>
      <c r="D42" s="248"/>
      <c r="E42" s="246"/>
      <c r="F42" s="246"/>
    </row>
    <row r="43" spans="2:9" ht="13.5" thickBot="1" x14ac:dyDescent="0.25"/>
    <row r="44" spans="2:9" x14ac:dyDescent="0.2">
      <c r="B44" s="108"/>
      <c r="C44" s="109"/>
      <c r="D44" s="109"/>
      <c r="E44" s="110"/>
      <c r="F44" s="110"/>
    </row>
    <row r="45" spans="2:9" ht="19.5" x14ac:dyDescent="0.35">
      <c r="B45" s="114" t="s">
        <v>60</v>
      </c>
      <c r="C45" s="137">
        <v>2141.61</v>
      </c>
      <c r="D45" s="116">
        <v>72.814740000000015</v>
      </c>
      <c r="E45" s="117">
        <v>2214.4247399999999</v>
      </c>
      <c r="F45" s="117">
        <v>72.842919078947375</v>
      </c>
      <c r="G45" s="138">
        <f>+E45/30.4</f>
        <v>72.842919078947375</v>
      </c>
      <c r="H45" s="106">
        <v>64.5</v>
      </c>
      <c r="I45" s="160" t="s">
        <v>23</v>
      </c>
    </row>
    <row r="46" spans="2:9" ht="15.75" x14ac:dyDescent="0.25">
      <c r="B46" s="118"/>
      <c r="C46" s="139"/>
      <c r="D46" s="120"/>
      <c r="E46" s="130"/>
      <c r="F46" s="130"/>
      <c r="G46" s="140" t="s">
        <v>23</v>
      </c>
    </row>
    <row r="47" spans="2:9" ht="19.5" x14ac:dyDescent="0.35">
      <c r="B47" s="114" t="s">
        <v>61</v>
      </c>
      <c r="C47" s="137">
        <v>2141.61</v>
      </c>
      <c r="D47" s="116">
        <v>72.814740000000015</v>
      </c>
      <c r="E47" s="117">
        <v>2214.4247399999999</v>
      </c>
      <c r="F47" s="117">
        <v>72.842919078947375</v>
      </c>
      <c r="G47" s="138">
        <f t="shared" ref="G47:G49" si="0">+E47/30.4</f>
        <v>72.842919078947375</v>
      </c>
    </row>
    <row r="48" spans="2:9" ht="15.75" x14ac:dyDescent="0.25">
      <c r="B48" s="141"/>
      <c r="C48" s="142"/>
      <c r="D48" s="143"/>
      <c r="E48" s="144"/>
      <c r="F48" s="144"/>
      <c r="G48" s="140" t="s">
        <v>23</v>
      </c>
    </row>
    <row r="49" spans="2:8" ht="19.5" x14ac:dyDescent="0.35">
      <c r="B49" s="145" t="s">
        <v>62</v>
      </c>
      <c r="C49" s="146">
        <v>1284.75</v>
      </c>
      <c r="D49" s="116">
        <v>43.6815</v>
      </c>
      <c r="E49" s="117">
        <v>1328.4314999999999</v>
      </c>
      <c r="F49" s="117">
        <v>43.698404605263157</v>
      </c>
      <c r="G49" s="138">
        <f t="shared" si="0"/>
        <v>43.698404605263157</v>
      </c>
      <c r="H49" s="106">
        <v>39</v>
      </c>
    </row>
    <row r="50" spans="2:8" ht="19.5" x14ac:dyDescent="0.35">
      <c r="B50" s="145"/>
      <c r="C50" s="146"/>
      <c r="D50" s="147"/>
      <c r="E50" s="148"/>
      <c r="F50" s="148"/>
      <c r="G50" s="138"/>
    </row>
    <row r="51" spans="2:8" ht="19.5" x14ac:dyDescent="0.35">
      <c r="B51" s="145" t="s">
        <v>63</v>
      </c>
      <c r="C51" s="146">
        <v>2126.54</v>
      </c>
      <c r="D51" s="116">
        <v>72.302360000000007</v>
      </c>
      <c r="E51" s="117">
        <v>2198.8423600000001</v>
      </c>
      <c r="F51" s="117">
        <v>72.330340789473695</v>
      </c>
      <c r="G51" s="138">
        <v>1168.78</v>
      </c>
      <c r="H51" s="138">
        <f>+G51-E51</f>
        <v>-1030.0623600000001</v>
      </c>
    </row>
    <row r="52" spans="2:8" ht="13.5" thickBot="1" x14ac:dyDescent="0.25">
      <c r="B52" s="149"/>
      <c r="C52" s="150"/>
      <c r="D52" s="151"/>
      <c r="E52" s="152"/>
      <c r="F52" s="152"/>
    </row>
    <row r="53" spans="2:8" ht="15" x14ac:dyDescent="0.2">
      <c r="B53" s="125"/>
      <c r="C53" s="126"/>
      <c r="D53" s="126"/>
      <c r="E53" s="127"/>
    </row>
    <row r="54" spans="2:8" ht="15" x14ac:dyDescent="0.2">
      <c r="B54" s="125"/>
      <c r="C54" s="126"/>
      <c r="D54" s="126"/>
      <c r="E54" s="127"/>
    </row>
    <row r="55" spans="2:8" ht="18.75" x14ac:dyDescent="0.3">
      <c r="B55" s="249" t="s">
        <v>91</v>
      </c>
      <c r="C55" s="249"/>
      <c r="D55" s="249"/>
      <c r="E55" s="249"/>
    </row>
    <row r="56" spans="2:8" ht="15" x14ac:dyDescent="0.2">
      <c r="B56" s="125"/>
      <c r="C56" s="126"/>
      <c r="D56" s="126"/>
      <c r="E56" s="127"/>
    </row>
    <row r="57" spans="2:8" ht="15.75" thickBot="1" x14ac:dyDescent="0.25">
      <c r="B57" s="125"/>
      <c r="C57" s="126"/>
      <c r="D57" s="126"/>
      <c r="E57" s="127"/>
    </row>
    <row r="58" spans="2:8" ht="12.75" customHeight="1" x14ac:dyDescent="0.2">
      <c r="B58" s="243" t="s">
        <v>64</v>
      </c>
      <c r="C58" s="245" t="s">
        <v>66</v>
      </c>
      <c r="D58" s="247" t="s">
        <v>99</v>
      </c>
      <c r="E58" s="245" t="s">
        <v>88</v>
      </c>
      <c r="F58" s="245" t="s">
        <v>84</v>
      </c>
    </row>
    <row r="59" spans="2:8" ht="42.75" customHeight="1" thickBot="1" x14ac:dyDescent="0.25">
      <c r="B59" s="244"/>
      <c r="C59" s="246"/>
      <c r="D59" s="248"/>
      <c r="E59" s="246"/>
      <c r="F59" s="246"/>
    </row>
    <row r="60" spans="2:8" ht="13.5" customHeight="1" thickBot="1" x14ac:dyDescent="0.25"/>
    <row r="61" spans="2:8" ht="16.5" customHeight="1" x14ac:dyDescent="0.25">
      <c r="B61" s="153"/>
      <c r="C61" s="154"/>
      <c r="D61" s="154"/>
      <c r="E61" s="155"/>
      <c r="F61" s="155"/>
    </row>
    <row r="62" spans="2:8" ht="16.5" customHeight="1" x14ac:dyDescent="0.25">
      <c r="B62" s="156"/>
      <c r="C62" s="119"/>
      <c r="D62" s="119"/>
      <c r="E62" s="131"/>
      <c r="F62" s="131"/>
    </row>
    <row r="63" spans="2:8" ht="16.5" customHeight="1" x14ac:dyDescent="0.35">
      <c r="B63" s="157" t="s">
        <v>65</v>
      </c>
      <c r="C63" s="115">
        <v>1595.36</v>
      </c>
      <c r="D63" s="116">
        <v>54.242240000000002</v>
      </c>
      <c r="E63" s="117">
        <v>1649.6022399999999</v>
      </c>
      <c r="F63" s="117"/>
    </row>
    <row r="64" spans="2:8" ht="15.75" x14ac:dyDescent="0.25">
      <c r="B64" s="118"/>
      <c r="C64" s="158"/>
      <c r="D64" s="119"/>
      <c r="E64" s="131"/>
      <c r="F64" s="131"/>
    </row>
    <row r="65" spans="2:6" ht="20.25" thickBot="1" x14ac:dyDescent="0.4">
      <c r="B65" s="149"/>
      <c r="C65" s="150"/>
      <c r="D65" s="151"/>
      <c r="E65" s="124">
        <v>1650</v>
      </c>
      <c r="F65" s="124"/>
    </row>
    <row r="66" spans="2:6" ht="15" x14ac:dyDescent="0.2">
      <c r="B66" s="125"/>
      <c r="C66" s="126"/>
      <c r="D66" s="126"/>
      <c r="E66" s="127"/>
    </row>
    <row r="67" spans="2:6" ht="15.75" x14ac:dyDescent="0.25">
      <c r="B67" s="125"/>
      <c r="C67" s="126"/>
      <c r="D67" s="126"/>
      <c r="E67" s="159"/>
    </row>
    <row r="68" spans="2:6" x14ac:dyDescent="0.2">
      <c r="B68" s="105"/>
      <c r="C68" s="105"/>
      <c r="D68" s="105"/>
      <c r="E68" s="105"/>
    </row>
  </sheetData>
  <mergeCells count="26">
    <mergeCell ref="F58:F59"/>
    <mergeCell ref="B38:E38"/>
    <mergeCell ref="B41:B42"/>
    <mergeCell ref="C41:C42"/>
    <mergeCell ref="D41:D42"/>
    <mergeCell ref="E41:E42"/>
    <mergeCell ref="F41:F42"/>
    <mergeCell ref="B55:E55"/>
    <mergeCell ref="B58:B59"/>
    <mergeCell ref="C58:C59"/>
    <mergeCell ref="D58:D59"/>
    <mergeCell ref="E58:E59"/>
    <mergeCell ref="F10:F11"/>
    <mergeCell ref="B20:E20"/>
    <mergeCell ref="B23:B24"/>
    <mergeCell ref="C23:C24"/>
    <mergeCell ref="D23:D24"/>
    <mergeCell ref="E23:E24"/>
    <mergeCell ref="F23:F24"/>
    <mergeCell ref="B3:E3"/>
    <mergeCell ref="B4:E4"/>
    <mergeCell ref="B7:E7"/>
    <mergeCell ref="B10:B11"/>
    <mergeCell ref="C10:C11"/>
    <mergeCell ref="D10:D11"/>
    <mergeCell ref="E10:E1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scale="6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>
        <v>1835.9</v>
      </c>
      <c r="B1" s="102">
        <v>3.4000000000000002E-2</v>
      </c>
      <c r="C1">
        <f>+A1*B1</f>
        <v>62.420600000000007</v>
      </c>
      <c r="D1">
        <f>+A1+C1</f>
        <v>1898.3206</v>
      </c>
    </row>
    <row r="2" spans="1:4" x14ac:dyDescent="0.2">
      <c r="A2">
        <v>1835.9</v>
      </c>
      <c r="C2">
        <v>62.42</v>
      </c>
      <c r="D2">
        <f>+A2+C2</f>
        <v>1898.3200000000002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tabulador de  diario 2018</vt:lpstr>
      <vt:lpstr>TABULADORS_D_I_2018</vt:lpstr>
      <vt:lpstr>Hoja1</vt:lpstr>
      <vt:lpstr>DESPENSA,ESTIM,COMP.DEUDAS CONV</vt:lpstr>
      <vt:lpstr>Hoja2</vt:lpstr>
      <vt:lpstr>'DESPENSA,ESTIM,COMP.DEUDAS CONV'!Área_de_impresión</vt:lpstr>
      <vt:lpstr>TABULADORS_D_I_2018!Área_de_impresión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Morales</dc:creator>
  <cp:lastModifiedBy>25213</cp:lastModifiedBy>
  <cp:lastPrinted>2018-01-10T17:45:50Z</cp:lastPrinted>
  <dcterms:created xsi:type="dcterms:W3CDTF">2009-12-02T22:10:12Z</dcterms:created>
  <dcterms:modified xsi:type="dcterms:W3CDTF">2018-10-18T15:36:30Z</dcterms:modified>
</cp:coreProperties>
</file>